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Team Projektförderungen\Arbeitsordner\Startpaket Deutsch\05_Startpaket 2021\Aufruf\Unterlagen für Homepage\"/>
    </mc:Choice>
  </mc:AlternateContent>
  <bookViews>
    <workbookView xWindow="-15" yWindow="45" windowWidth="14400" windowHeight="11700" tabRatio="915"/>
  </bookViews>
  <sheets>
    <sheet name="Deckblatt" sheetId="23" r:id="rId1"/>
    <sheet name="Angaben zum Förderwerber" sheetId="16" r:id="rId2"/>
    <sheet name="Angaben zum Projektpartner" sheetId="18" r:id="rId3"/>
    <sheet name="Angaben zum Projekt" sheetId="17" r:id="rId4"/>
    <sheet name="Angaben zu den Kursstandorten" sheetId="25" r:id="rId5"/>
    <sheet name="Angaben zu den Kursen" sheetId="29" r:id="rId6"/>
    <sheet name="Angaben zu den Indikatoren" sheetId="22" r:id="rId7"/>
    <sheet name="HT" sheetId="28" state="hidden" r:id="rId8"/>
    <sheet name="BEZ" sheetId="30" state="hidden" r:id="rId9"/>
  </sheets>
  <externalReferences>
    <externalReference r:id="rId10"/>
  </externalReferences>
  <definedNames>
    <definedName name="_xlnm._FilterDatabase" localSheetId="6" hidden="1">'Angaben zu den Indikatoren'!$C$8:$E$8</definedName>
    <definedName name="A_Ja_Nein_Liste">[1]sysAuswahl!$A$5:$A$6</definedName>
    <definedName name="A_Ja_Nein_Rev">[1]sysAuswahl!$F$5:$G$7</definedName>
    <definedName name="A_Ja_Nein_Wert">[1]sysAuswahl!$C$5:$D$7</definedName>
    <definedName name="A_MASSN_Liste">[1]sysAuswahl!$A$23:$A$31</definedName>
    <definedName name="A_MASSN_Rev">[1]sysAuswahl!$F$23:$G$32</definedName>
    <definedName name="A_MASSN_Wert">[1]sysAuswahl!$C$23:$D$32</definedName>
    <definedName name="A_ProjArt_Liste">[1]sysAuswahl!$A$14:$A$16</definedName>
    <definedName name="_xlnm.Print_Area" localSheetId="6">'Angaben zu den Indikatoren'!$C$3:$E$81</definedName>
    <definedName name="_xlnm.Print_Area" localSheetId="5">'Angaben zu den Kursen'!$C$3:$S$211</definedName>
    <definedName name="_xlnm.Print_Area" localSheetId="4">'Angaben zu den Kursstandorten'!$C$3:$H$39</definedName>
    <definedName name="_xlnm.Print_Area" localSheetId="1">'Angaben zum Förderwerber'!$C$3:$D$29</definedName>
    <definedName name="_xlnm.Print_Area" localSheetId="3">'Angaben zum Projekt'!$C$3:$D$30</definedName>
    <definedName name="_xlnm.Print_Area" localSheetId="2">'Angaben zum Projektpartner'!$C$3:$D$29</definedName>
    <definedName name="_xlnm.Print_Area" localSheetId="0">Deckblatt!$E$3:$G$30</definedName>
    <definedName name="_xlnm.Print_Titles" localSheetId="6">'Angaben zu den Indikatoren'!$3:$8</definedName>
    <definedName name="_xlnm.Print_Titles" localSheetId="5">'Angaben zu den Kursen'!$3:$8</definedName>
    <definedName name="_xlnm.Print_Titles" localSheetId="4">'Angaben zu den Kursstandorten'!$3:$8</definedName>
    <definedName name="_xlnm.Print_Titles" localSheetId="1">'Angaben zum Förderwerber'!$3:$6</definedName>
    <definedName name="_xlnm.Print_Titles" localSheetId="3">'Angaben zum Projekt'!$3:$7</definedName>
    <definedName name="_xlnm.Print_Titles" localSheetId="2">'Angaben zum Projektpartner'!$3:$7</definedName>
    <definedName name="F_FondsBez">[1]Eingabe_1_bis_4!$F$15</definedName>
    <definedName name="F_Massnahme">[1]Eingabe_1_bis_4!$F$19</definedName>
    <definedName name="F_MONSYS_Aktenzeichen">[1]Eingabe_1_bis_4!$F$7</definedName>
    <definedName name="F_MONSYS_Eingangsdatum">[1]Eingabe_1_bis_4!$F$5</definedName>
    <definedName name="F_MONSYS_eingegangenBei">[1]Eingabe_1_bis_4!$F$4</definedName>
    <definedName name="F_MONSYS_FassungVom">[1]Eingabe_1_bis_4!$F$6</definedName>
    <definedName name="F_MONSYS_Projektcode">[1]Eingabe_1_bis_4!$F$9</definedName>
    <definedName name="F_MONSYS_Vertragsnummer">[1]Eingabe_1_bis_4!$F$8</definedName>
    <definedName name="F_PA1_Ansprech">[1]Eingabe_5!$F$20</definedName>
    <definedName name="F_PA1_Email">[1]Eingabe_5!$F$26</definedName>
    <definedName name="F_PA1_Fax">[1]Eingabe_5!$F$24</definedName>
    <definedName name="F_PA1_Telefon">[1]Eingabe_5!$F$22</definedName>
    <definedName name="F_PA2_Ansprech">[1]Eingabe_5!$F$44</definedName>
    <definedName name="F_PA2_Email">[1]Eingabe_5!$F$50</definedName>
    <definedName name="F_PA2_Fax">[1]Eingabe_5!$F$48</definedName>
    <definedName name="F_PA2_Telefon">[1]Eingabe_5!$F$46</definedName>
    <definedName name="F_PK_KACode_L00">[1]Eingabe_6!$F$48</definedName>
    <definedName name="F_PK_KACode_L01">[1]Eingabe_6!$F$52</definedName>
    <definedName name="F_PK_KACode_L02">[1]Eingabe_6!$F$56</definedName>
    <definedName name="F_PK_KACode_L03">[1]Eingabe_6!$F$60</definedName>
    <definedName name="F_PK_KACode_L04">[1]Eingabe_6!$F$64</definedName>
    <definedName name="F_PK_KACode_L05">[1]Eingabe_6!$F$68</definedName>
    <definedName name="F_PK_KACode_L06">[1]Eingabe_6!$F$72</definedName>
    <definedName name="F_PK_KACode_L07">[1]Eingabe_6!$F$76</definedName>
    <definedName name="F_PK_KACode_L08">[1]Eingabe_6!$F$80</definedName>
    <definedName name="F_PK_KACode_L09">[1]Eingabe_6!$F$84</definedName>
    <definedName name="F_PK_PK_Notiz_L00">[1]Eingabe_6!$F$50</definedName>
    <definedName name="F_PK_PK_Notiz_L01">[1]Eingabe_6!$F$54</definedName>
    <definedName name="F_PK_PK_Notiz_L02">[1]Eingabe_6!$F$58</definedName>
    <definedName name="F_PK_PK_Notiz_L03">[1]Eingabe_6!$F$62</definedName>
    <definedName name="F_PK_PK_Notiz_L04">[1]Eingabe_6!$F$66</definedName>
    <definedName name="F_PK_PK_Notiz_L05">[1]Eingabe_6!$F$70</definedName>
    <definedName name="F_PK_PK_Notiz_L06">[1]Eingabe_6!$F$74</definedName>
    <definedName name="F_PK_PK_Notiz_L07">[1]Eingabe_6!$F$78</definedName>
    <definedName name="F_PK_PK_Notiz_L08">[1]Eingabe_6!$F$82</definedName>
    <definedName name="F_PK_PK_Notiz_L09">[1]Eingabe_6!$F$86</definedName>
    <definedName name="F_PK_Z01">[1]Eingabe_6!$F$34</definedName>
    <definedName name="F_PK_Z02">[1]Eingabe_6!$F$36</definedName>
    <definedName name="F_PK_Z03">[1]Eingabe_6!$F$38</definedName>
    <definedName name="F_PK_Z04">[1]Eingabe_6!$F$40</definedName>
    <definedName name="F_PR_AZVFS">[1]Eingabe_1_bis_4!$F$25</definedName>
    <definedName name="F_PR_FEAnsprech">[1]Eingabe_1_bis_4!$F$71</definedName>
    <definedName name="F_PR_FEAnsprech_Email">[1]Eingabe_1_bis_4!$F$77</definedName>
    <definedName name="F_PR_FEAnsprech_Fax">[1]Eingabe_1_bis_4!$F$75</definedName>
    <definedName name="F_PR_FEAnsprech_Telefon">[1]Eingabe_1_bis_4!$F$73</definedName>
    <definedName name="F_PR_FEBLZ">[1]Eingabe_1_bis_4!$F$87</definedName>
    <definedName name="F_PR_FEKontonr">[1]Eingabe_1_bis_4!$F$85</definedName>
    <definedName name="F_PR_FeMWST">[1]Eingabe_1_bis_4!$F$61</definedName>
    <definedName name="F_PR_FEZeichBerecht">[1]Eingabe_1_bis_4!$F$57</definedName>
    <definedName name="F_PR_Grenzland">[1]Eingabe_1_bis_4!$F$67</definedName>
    <definedName name="F_PR_Link">[1]Eingabe_1_bis_4!$F$81</definedName>
    <definedName name="F_PR_Projdf_anf">[1]Eingabe_6!$F$7</definedName>
    <definedName name="F_PR_Projdf_end">[1]Eingabe_6!$F$9</definedName>
    <definedName name="F_PR_Projektbeschreibung1">[1]Eingabe_6!$F$27</definedName>
    <definedName name="F_PR_Projektbeschreibung2">[1]Eingabe_6!$F$28</definedName>
    <definedName name="F_PR_Projinfo">[1]Eingabe_6!$F$25</definedName>
    <definedName name="F_PR_Projtitel">[1]Eingabe_1_bis_4!$F$23</definedName>
    <definedName name="F_PR_Standort">[1]Eingabe_6!$F$44</definedName>
    <definedName name="F_PR_Ziele">[1]Eingabe_6!$F$30</definedName>
    <definedName name="Maßnahmenbereich" localSheetId="5">#REF!</definedName>
    <definedName name="Maßnahmenbereich" localSheetId="4">#REF!</definedName>
    <definedName name="Maßnahmenbereich">#REF!</definedName>
    <definedName name="Version_Dok">[1]Version!$B$1</definedName>
  </definedNames>
  <calcPr calcId="162913"/>
  <pivotCaches>
    <pivotCache cacheId="0" r:id="rId11"/>
  </pivotCaches>
</workbook>
</file>

<file path=xl/calcChain.xml><?xml version="1.0" encoding="utf-8"?>
<calcChain xmlns="http://schemas.openxmlformats.org/spreadsheetml/2006/main">
  <c r="F14" i="23" l="1"/>
  <c r="D12" i="17"/>
  <c r="D10" i="22"/>
  <c r="D90" i="22" l="1"/>
  <c r="D79" i="22"/>
  <c r="D31" i="22" l="1"/>
  <c r="D53" i="22"/>
  <c r="D74" i="22"/>
  <c r="C207" i="29" l="1"/>
  <c r="J207" i="29"/>
  <c r="O207" i="29"/>
  <c r="P207" i="29"/>
  <c r="Q207" i="29"/>
  <c r="R207" i="29"/>
  <c r="S207" i="29"/>
  <c r="C208" i="29"/>
  <c r="J208" i="29"/>
  <c r="O208" i="29"/>
  <c r="P208" i="29"/>
  <c r="Q208" i="29"/>
  <c r="R208" i="29"/>
  <c r="S208" i="29"/>
  <c r="C168" i="29"/>
  <c r="J168" i="29"/>
  <c r="O168" i="29"/>
  <c r="P168" i="29"/>
  <c r="Q168" i="29"/>
  <c r="R168" i="29"/>
  <c r="S168" i="29"/>
  <c r="C169" i="29"/>
  <c r="J169" i="29"/>
  <c r="O169" i="29"/>
  <c r="P169" i="29"/>
  <c r="Q169" i="29"/>
  <c r="R169" i="29"/>
  <c r="S169" i="29"/>
  <c r="C170" i="29"/>
  <c r="J170" i="29"/>
  <c r="O170" i="29"/>
  <c r="P170" i="29"/>
  <c r="Q170" i="29"/>
  <c r="R170" i="29"/>
  <c r="S170" i="29"/>
  <c r="C171" i="29"/>
  <c r="J171" i="29"/>
  <c r="O171" i="29"/>
  <c r="P171" i="29"/>
  <c r="Q171" i="29"/>
  <c r="R171" i="29"/>
  <c r="S171" i="29"/>
  <c r="C172" i="29"/>
  <c r="J172" i="29"/>
  <c r="O172" i="29"/>
  <c r="P172" i="29"/>
  <c r="Q172" i="29"/>
  <c r="R172" i="29"/>
  <c r="S172" i="29"/>
  <c r="C173" i="29"/>
  <c r="J173" i="29"/>
  <c r="O173" i="29"/>
  <c r="P173" i="29"/>
  <c r="Q173" i="29"/>
  <c r="R173" i="29"/>
  <c r="S173" i="29"/>
  <c r="C174" i="29"/>
  <c r="J174" i="29"/>
  <c r="O174" i="29"/>
  <c r="P174" i="29"/>
  <c r="Q174" i="29"/>
  <c r="R174" i="29"/>
  <c r="S174" i="29"/>
  <c r="C175" i="29"/>
  <c r="J175" i="29"/>
  <c r="O175" i="29"/>
  <c r="P175" i="29"/>
  <c r="Q175" i="29"/>
  <c r="R175" i="29"/>
  <c r="S175" i="29"/>
  <c r="C176" i="29"/>
  <c r="J176" i="29"/>
  <c r="O176" i="29"/>
  <c r="P176" i="29"/>
  <c r="Q176" i="29"/>
  <c r="R176" i="29"/>
  <c r="S176" i="29"/>
  <c r="C177" i="29"/>
  <c r="J177" i="29"/>
  <c r="O177" i="29"/>
  <c r="P177" i="29"/>
  <c r="Q177" i="29"/>
  <c r="R177" i="29"/>
  <c r="S177" i="29"/>
  <c r="C178" i="29"/>
  <c r="J178" i="29"/>
  <c r="O178" i="29"/>
  <c r="P178" i="29"/>
  <c r="Q178" i="29"/>
  <c r="R178" i="29"/>
  <c r="S178" i="29"/>
  <c r="C179" i="29"/>
  <c r="J179" i="29"/>
  <c r="O179" i="29"/>
  <c r="P179" i="29"/>
  <c r="Q179" i="29"/>
  <c r="R179" i="29"/>
  <c r="S179" i="29"/>
  <c r="C180" i="29"/>
  <c r="J180" i="29"/>
  <c r="O180" i="29"/>
  <c r="P180" i="29"/>
  <c r="Q180" i="29"/>
  <c r="R180" i="29"/>
  <c r="S180" i="29"/>
  <c r="C181" i="29"/>
  <c r="J181" i="29"/>
  <c r="O181" i="29"/>
  <c r="P181" i="29"/>
  <c r="Q181" i="29"/>
  <c r="R181" i="29"/>
  <c r="S181" i="29"/>
  <c r="C182" i="29"/>
  <c r="J182" i="29"/>
  <c r="O182" i="29"/>
  <c r="P182" i="29"/>
  <c r="Q182" i="29"/>
  <c r="R182" i="29"/>
  <c r="S182" i="29"/>
  <c r="C183" i="29"/>
  <c r="J183" i="29"/>
  <c r="O183" i="29"/>
  <c r="P183" i="29"/>
  <c r="Q183" i="29"/>
  <c r="R183" i="29"/>
  <c r="S183" i="29"/>
  <c r="C184" i="29"/>
  <c r="J184" i="29"/>
  <c r="O184" i="29"/>
  <c r="P184" i="29"/>
  <c r="Q184" i="29"/>
  <c r="R184" i="29"/>
  <c r="S184" i="29"/>
  <c r="C185" i="29"/>
  <c r="J185" i="29"/>
  <c r="O185" i="29"/>
  <c r="P185" i="29"/>
  <c r="Q185" i="29"/>
  <c r="R185" i="29"/>
  <c r="S185" i="29"/>
  <c r="C186" i="29"/>
  <c r="J186" i="29"/>
  <c r="O186" i="29"/>
  <c r="P186" i="29"/>
  <c r="Q186" i="29"/>
  <c r="R186" i="29"/>
  <c r="S186" i="29"/>
  <c r="C187" i="29"/>
  <c r="J187" i="29"/>
  <c r="O187" i="29"/>
  <c r="P187" i="29"/>
  <c r="Q187" i="29"/>
  <c r="R187" i="29"/>
  <c r="S187" i="29"/>
  <c r="C188" i="29"/>
  <c r="J188" i="29"/>
  <c r="O188" i="29"/>
  <c r="P188" i="29"/>
  <c r="Q188" i="29"/>
  <c r="R188" i="29"/>
  <c r="S188" i="29"/>
  <c r="C189" i="29"/>
  <c r="J189" i="29"/>
  <c r="O189" i="29"/>
  <c r="P189" i="29"/>
  <c r="Q189" i="29"/>
  <c r="R189" i="29"/>
  <c r="S189" i="29"/>
  <c r="C190" i="29"/>
  <c r="J190" i="29"/>
  <c r="O190" i="29"/>
  <c r="P190" i="29"/>
  <c r="Q190" i="29"/>
  <c r="R190" i="29"/>
  <c r="S190" i="29"/>
  <c r="C191" i="29"/>
  <c r="J191" i="29"/>
  <c r="O191" i="29"/>
  <c r="P191" i="29"/>
  <c r="Q191" i="29"/>
  <c r="R191" i="29"/>
  <c r="S191" i="29"/>
  <c r="C192" i="29"/>
  <c r="J192" i="29"/>
  <c r="O192" i="29"/>
  <c r="P192" i="29"/>
  <c r="Q192" i="29"/>
  <c r="R192" i="29"/>
  <c r="S192" i="29"/>
  <c r="C193" i="29"/>
  <c r="J193" i="29"/>
  <c r="O193" i="29"/>
  <c r="P193" i="29"/>
  <c r="Q193" i="29"/>
  <c r="R193" i="29"/>
  <c r="S193" i="29"/>
  <c r="C194" i="29"/>
  <c r="J194" i="29"/>
  <c r="O194" i="29"/>
  <c r="P194" i="29"/>
  <c r="Q194" i="29"/>
  <c r="R194" i="29"/>
  <c r="S194" i="29"/>
  <c r="C195" i="29"/>
  <c r="J195" i="29"/>
  <c r="O195" i="29"/>
  <c r="P195" i="29"/>
  <c r="Q195" i="29"/>
  <c r="R195" i="29"/>
  <c r="S195" i="29"/>
  <c r="C196" i="29"/>
  <c r="J196" i="29"/>
  <c r="O196" i="29"/>
  <c r="P196" i="29"/>
  <c r="Q196" i="29"/>
  <c r="R196" i="29"/>
  <c r="S196" i="29"/>
  <c r="C197" i="29"/>
  <c r="J197" i="29"/>
  <c r="O197" i="29"/>
  <c r="P197" i="29"/>
  <c r="Q197" i="29"/>
  <c r="R197" i="29"/>
  <c r="S197" i="29"/>
  <c r="C198" i="29"/>
  <c r="J198" i="29"/>
  <c r="O198" i="29"/>
  <c r="P198" i="29"/>
  <c r="Q198" i="29"/>
  <c r="R198" i="29"/>
  <c r="S198" i="29"/>
  <c r="C199" i="29"/>
  <c r="J199" i="29"/>
  <c r="O199" i="29"/>
  <c r="P199" i="29"/>
  <c r="Q199" i="29"/>
  <c r="R199" i="29"/>
  <c r="S199" i="29"/>
  <c r="C200" i="29"/>
  <c r="J200" i="29"/>
  <c r="O200" i="29"/>
  <c r="P200" i="29"/>
  <c r="Q200" i="29"/>
  <c r="R200" i="29"/>
  <c r="S200" i="29"/>
  <c r="C201" i="29"/>
  <c r="J201" i="29"/>
  <c r="O201" i="29"/>
  <c r="P201" i="29"/>
  <c r="Q201" i="29"/>
  <c r="R201" i="29"/>
  <c r="S201" i="29"/>
  <c r="C202" i="29"/>
  <c r="J202" i="29"/>
  <c r="O202" i="29"/>
  <c r="P202" i="29"/>
  <c r="Q202" i="29"/>
  <c r="R202" i="29"/>
  <c r="S202" i="29"/>
  <c r="C203" i="29"/>
  <c r="J203" i="29"/>
  <c r="O203" i="29"/>
  <c r="P203" i="29"/>
  <c r="Q203" i="29"/>
  <c r="R203" i="29"/>
  <c r="S203" i="29"/>
  <c r="C204" i="29"/>
  <c r="J204" i="29"/>
  <c r="O204" i="29"/>
  <c r="P204" i="29"/>
  <c r="Q204" i="29"/>
  <c r="R204" i="29"/>
  <c r="S204" i="29"/>
  <c r="C205" i="29"/>
  <c r="J205" i="29"/>
  <c r="O205" i="29"/>
  <c r="P205" i="29"/>
  <c r="Q205" i="29"/>
  <c r="R205" i="29"/>
  <c r="S205" i="29"/>
  <c r="C206" i="29"/>
  <c r="J206" i="29"/>
  <c r="O206" i="29"/>
  <c r="P206" i="29"/>
  <c r="Q206" i="29"/>
  <c r="R206" i="29"/>
  <c r="S206" i="29"/>
  <c r="C209" i="29"/>
  <c r="J209" i="29"/>
  <c r="O209" i="29"/>
  <c r="P209" i="29"/>
  <c r="Q209" i="29"/>
  <c r="R209" i="29"/>
  <c r="S209" i="29"/>
  <c r="D51" i="22" l="1"/>
  <c r="D52" i="22"/>
  <c r="D50" i="22"/>
  <c r="D47" i="22"/>
  <c r="D48" i="22"/>
  <c r="D46" i="22"/>
  <c r="D29" i="22"/>
  <c r="D30" i="22"/>
  <c r="D28" i="22"/>
  <c r="D26" i="22"/>
  <c r="D25" i="22"/>
  <c r="D24" i="22"/>
  <c r="D22" i="22"/>
  <c r="D49" i="22" l="1"/>
  <c r="D45" i="22"/>
  <c r="D27" i="22"/>
  <c r="D23" i="22"/>
  <c r="C30" i="25" l="1"/>
  <c r="G30" i="25"/>
  <c r="H30" i="25" s="1"/>
  <c r="C31" i="25"/>
  <c r="G31" i="25"/>
  <c r="H31" i="25" s="1"/>
  <c r="C32" i="25"/>
  <c r="G32" i="25"/>
  <c r="H32" i="25" s="1"/>
  <c r="C33" i="25"/>
  <c r="G33" i="25"/>
  <c r="H33" i="25" s="1"/>
  <c r="C34" i="25"/>
  <c r="G34" i="25"/>
  <c r="H34" i="25" s="1"/>
  <c r="C35" i="25"/>
  <c r="G35" i="25"/>
  <c r="H35" i="25" s="1"/>
  <c r="C36" i="25"/>
  <c r="G36" i="25"/>
  <c r="H36" i="25" s="1"/>
  <c r="C37" i="25"/>
  <c r="G37" i="25"/>
  <c r="H37" i="25" s="1"/>
  <c r="J10" i="29" l="1"/>
  <c r="J11" i="29"/>
  <c r="J12" i="29"/>
  <c r="J13" i="29"/>
  <c r="J14" i="29"/>
  <c r="J15" i="29"/>
  <c r="J16" i="29"/>
  <c r="J17" i="29"/>
  <c r="J18" i="29"/>
  <c r="D68" i="22" s="1"/>
  <c r="J19" i="29"/>
  <c r="D69" i="22" s="1"/>
  <c r="J20" i="29"/>
  <c r="D70" i="22" s="1"/>
  <c r="J21" i="29"/>
  <c r="D72" i="22" s="1"/>
  <c r="J22" i="29"/>
  <c r="D73" i="22" s="1"/>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J54" i="29"/>
  <c r="J55" i="29"/>
  <c r="J56" i="29"/>
  <c r="J57" i="29"/>
  <c r="J58" i="29"/>
  <c r="J59" i="29"/>
  <c r="J60" i="29"/>
  <c r="J61" i="29"/>
  <c r="J62" i="29"/>
  <c r="J63" i="29"/>
  <c r="J64" i="29"/>
  <c r="J65" i="29"/>
  <c r="J66" i="29"/>
  <c r="J67" i="29"/>
  <c r="J68" i="29"/>
  <c r="J69" i="29"/>
  <c r="J70" i="29"/>
  <c r="J71" i="29"/>
  <c r="J72" i="29"/>
  <c r="J73" i="29"/>
  <c r="J74" i="29"/>
  <c r="J75" i="29"/>
  <c r="J76" i="29"/>
  <c r="J77" i="29"/>
  <c r="J78" i="29"/>
  <c r="J79" i="29"/>
  <c r="J80" i="29"/>
  <c r="J81" i="29"/>
  <c r="J82" i="29"/>
  <c r="J83" i="29"/>
  <c r="J84" i="29"/>
  <c r="J85" i="29"/>
  <c r="J86" i="29"/>
  <c r="J87" i="29"/>
  <c r="J88" i="29"/>
  <c r="J89" i="29"/>
  <c r="J90" i="29"/>
  <c r="J91" i="29"/>
  <c r="J92" i="29"/>
  <c r="J93" i="29"/>
  <c r="J94" i="29"/>
  <c r="J95" i="29"/>
  <c r="J96" i="29"/>
  <c r="J97" i="29"/>
  <c r="J98" i="29"/>
  <c r="J99" i="29"/>
  <c r="J100" i="29"/>
  <c r="J101" i="29"/>
  <c r="J102" i="29"/>
  <c r="J103" i="29"/>
  <c r="J104" i="29"/>
  <c r="J105" i="29"/>
  <c r="J106" i="29"/>
  <c r="J107" i="29"/>
  <c r="J108" i="29"/>
  <c r="J109" i="29"/>
  <c r="J110" i="29"/>
  <c r="J111" i="29"/>
  <c r="J112" i="29"/>
  <c r="J113" i="29"/>
  <c r="J114" i="29"/>
  <c r="J115" i="29"/>
  <c r="J116" i="29"/>
  <c r="J117" i="29"/>
  <c r="J118" i="29"/>
  <c r="J119" i="29"/>
  <c r="J120" i="29"/>
  <c r="J121" i="29"/>
  <c r="J122" i="29"/>
  <c r="J123" i="29"/>
  <c r="J124" i="29"/>
  <c r="J125" i="29"/>
  <c r="J126" i="29"/>
  <c r="J127" i="29"/>
  <c r="J128" i="29"/>
  <c r="J129" i="29"/>
  <c r="J130" i="29"/>
  <c r="J131" i="29"/>
  <c r="J132" i="29"/>
  <c r="J133" i="29"/>
  <c r="J134" i="29"/>
  <c r="J135" i="29"/>
  <c r="J136" i="29"/>
  <c r="J137" i="29"/>
  <c r="J138" i="29"/>
  <c r="J139" i="29"/>
  <c r="J140" i="29"/>
  <c r="J141" i="29"/>
  <c r="J142" i="29"/>
  <c r="J143" i="29"/>
  <c r="J144" i="29"/>
  <c r="J145" i="29"/>
  <c r="J146" i="29"/>
  <c r="J147" i="29"/>
  <c r="J148" i="29"/>
  <c r="J149" i="29"/>
  <c r="J150" i="29"/>
  <c r="J151" i="29"/>
  <c r="J152" i="29"/>
  <c r="J153" i="29"/>
  <c r="J154" i="29"/>
  <c r="J155" i="29"/>
  <c r="J156" i="29"/>
  <c r="J157" i="29"/>
  <c r="J158" i="29"/>
  <c r="J159" i="29"/>
  <c r="J160" i="29"/>
  <c r="J161" i="29"/>
  <c r="J162" i="29"/>
  <c r="J163" i="29"/>
  <c r="J164" i="29"/>
  <c r="J165" i="29"/>
  <c r="J166" i="29"/>
  <c r="J167" i="29"/>
  <c r="J210" i="29"/>
  <c r="J9" i="29"/>
  <c r="D75" i="22" l="1"/>
  <c r="D71" i="22"/>
  <c r="D67" i="22"/>
  <c r="O9" i="29"/>
  <c r="F12" i="23" l="1"/>
  <c r="F11" i="23"/>
  <c r="F10" i="23"/>
  <c r="F13" i="23"/>
  <c r="F15" i="23"/>
  <c r="F16" i="23"/>
  <c r="D66" i="22" l="1"/>
  <c r="D65" i="22"/>
  <c r="D64" i="22"/>
  <c r="D61" i="22"/>
  <c r="D62" i="22"/>
  <c r="D60" i="22"/>
  <c r="D57" i="22"/>
  <c r="D58" i="22"/>
  <c r="D56" i="22"/>
  <c r="D43" i="22"/>
  <c r="D44" i="22"/>
  <c r="D42" i="22"/>
  <c r="D40" i="22"/>
  <c r="D25" i="28"/>
  <c r="D21" i="22"/>
  <c r="D20" i="22"/>
  <c r="D17" i="22"/>
  <c r="D18" i="22"/>
  <c r="D16" i="22"/>
  <c r="D14" i="22"/>
  <c r="D13" i="22"/>
  <c r="D12" i="22"/>
  <c r="D19" i="22" l="1"/>
  <c r="D41" i="22"/>
  <c r="D59" i="22"/>
  <c r="D63" i="22"/>
  <c r="D55" i="22"/>
  <c r="D54" i="22" l="1"/>
  <c r="D11" i="22"/>
  <c r="D15" i="22"/>
  <c r="C160" i="29" l="1"/>
  <c r="O160" i="29"/>
  <c r="P160" i="29"/>
  <c r="Q160" i="29"/>
  <c r="R160" i="29"/>
  <c r="S160" i="29"/>
  <c r="C161" i="29"/>
  <c r="O161" i="29"/>
  <c r="P161" i="29"/>
  <c r="Q161" i="29"/>
  <c r="R161" i="29"/>
  <c r="S161" i="29"/>
  <c r="C162" i="29"/>
  <c r="O162" i="29"/>
  <c r="P162" i="29"/>
  <c r="Q162" i="29"/>
  <c r="R162" i="29"/>
  <c r="S162" i="29"/>
  <c r="C163" i="29"/>
  <c r="O163" i="29"/>
  <c r="P163" i="29"/>
  <c r="Q163" i="29"/>
  <c r="R163" i="29"/>
  <c r="S163" i="29"/>
  <c r="C164" i="29"/>
  <c r="O164" i="29"/>
  <c r="P164" i="29"/>
  <c r="Q164" i="29"/>
  <c r="R164" i="29"/>
  <c r="S164" i="29"/>
  <c r="C165" i="29"/>
  <c r="O165" i="29"/>
  <c r="P165" i="29"/>
  <c r="Q165" i="29"/>
  <c r="R165" i="29"/>
  <c r="S165" i="29"/>
  <c r="C166" i="29"/>
  <c r="O166" i="29"/>
  <c r="P166" i="29"/>
  <c r="Q166" i="29"/>
  <c r="C167" i="29"/>
  <c r="O167" i="29"/>
  <c r="P167" i="29"/>
  <c r="Q167" i="29"/>
  <c r="R167" i="29"/>
  <c r="S167" i="29"/>
  <c r="C157" i="29"/>
  <c r="O157" i="29"/>
  <c r="P157" i="29"/>
  <c r="Q157" i="29"/>
  <c r="R157" i="29"/>
  <c r="S157" i="29"/>
  <c r="C158" i="29"/>
  <c r="O158" i="29"/>
  <c r="P158" i="29"/>
  <c r="Q158" i="29"/>
  <c r="R158" i="29"/>
  <c r="S158" i="29"/>
  <c r="C159" i="29"/>
  <c r="O159" i="29"/>
  <c r="P159" i="29"/>
  <c r="Q159" i="29"/>
  <c r="R159" i="29"/>
  <c r="S159" i="29"/>
  <c r="C3" i="16" l="1"/>
  <c r="D39" i="22" l="1"/>
  <c r="D38" i="22"/>
  <c r="D36" i="22"/>
  <c r="D35" i="22"/>
  <c r="D34" i="22"/>
  <c r="D33" i="22" l="1"/>
  <c r="D37" i="22"/>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103" i="29"/>
  <c r="C104" i="29"/>
  <c r="C105" i="29"/>
  <c r="C10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94" i="29"/>
  <c r="O95" i="29"/>
  <c r="O96" i="29"/>
  <c r="O97" i="29"/>
  <c r="O98" i="29"/>
  <c r="O99" i="29"/>
  <c r="O100" i="29"/>
  <c r="O101" i="29"/>
  <c r="O102" i="29"/>
  <c r="O103" i="29"/>
  <c r="O104" i="29"/>
  <c r="O105" i="29"/>
  <c r="O106" i="29"/>
  <c r="P57" i="29"/>
  <c r="P58" i="29"/>
  <c r="P59" i="29"/>
  <c r="P60" i="29"/>
  <c r="P61" i="29"/>
  <c r="P62" i="29"/>
  <c r="P63" i="29"/>
  <c r="P64" i="29"/>
  <c r="P65" i="29"/>
  <c r="P66" i="29"/>
  <c r="P67" i="29"/>
  <c r="P68" i="29"/>
  <c r="P69" i="29"/>
  <c r="P70" i="29"/>
  <c r="P71" i="29"/>
  <c r="P72" i="29"/>
  <c r="P73" i="29"/>
  <c r="P74" i="29"/>
  <c r="P75" i="29"/>
  <c r="P76" i="29"/>
  <c r="P77" i="29"/>
  <c r="P78" i="29"/>
  <c r="P79" i="29"/>
  <c r="P80" i="29"/>
  <c r="P81" i="29"/>
  <c r="P82" i="29"/>
  <c r="P83" i="29"/>
  <c r="P84" i="29"/>
  <c r="P85" i="29"/>
  <c r="P86" i="29"/>
  <c r="P87" i="29"/>
  <c r="P88" i="29"/>
  <c r="P89" i="29"/>
  <c r="P90" i="29"/>
  <c r="P91" i="29"/>
  <c r="P92" i="29"/>
  <c r="P93" i="29"/>
  <c r="P94" i="29"/>
  <c r="P95" i="29"/>
  <c r="P96" i="29"/>
  <c r="P97" i="29"/>
  <c r="P98" i="29"/>
  <c r="P99" i="29"/>
  <c r="P100" i="29"/>
  <c r="P101" i="29"/>
  <c r="P102" i="29"/>
  <c r="P103" i="29"/>
  <c r="P104" i="29"/>
  <c r="P105" i="29"/>
  <c r="P106" i="29"/>
  <c r="Q57" i="29"/>
  <c r="Q58" i="29"/>
  <c r="Q59" i="29"/>
  <c r="Q60" i="29"/>
  <c r="Q61" i="29"/>
  <c r="Q62" i="29"/>
  <c r="Q63" i="29"/>
  <c r="Q64" i="29"/>
  <c r="Q65" i="29"/>
  <c r="Q66" i="29"/>
  <c r="Q67" i="29"/>
  <c r="Q68" i="29"/>
  <c r="Q69" i="29"/>
  <c r="Q70" i="29"/>
  <c r="Q71" i="29"/>
  <c r="Q72" i="29"/>
  <c r="Q73" i="29"/>
  <c r="Q74" i="29"/>
  <c r="Q75" i="29"/>
  <c r="Q76" i="29"/>
  <c r="Q77" i="29"/>
  <c r="Q78" i="29"/>
  <c r="Q79" i="29"/>
  <c r="Q80" i="29"/>
  <c r="Q81" i="29"/>
  <c r="Q82" i="29"/>
  <c r="Q83" i="29"/>
  <c r="Q84" i="29"/>
  <c r="Q85" i="29"/>
  <c r="Q86" i="29"/>
  <c r="Q87" i="29"/>
  <c r="Q88" i="29"/>
  <c r="Q89" i="29"/>
  <c r="Q90" i="29"/>
  <c r="Q91" i="29"/>
  <c r="Q92" i="29"/>
  <c r="Q93" i="29"/>
  <c r="Q94" i="29"/>
  <c r="Q95" i="29"/>
  <c r="Q96" i="29"/>
  <c r="Q97" i="29"/>
  <c r="Q98" i="29"/>
  <c r="Q99" i="29"/>
  <c r="Q100" i="29"/>
  <c r="Q101" i="29"/>
  <c r="Q102" i="29"/>
  <c r="Q103" i="29"/>
  <c r="Q104" i="29"/>
  <c r="Q105" i="29"/>
  <c r="Q106" i="29"/>
  <c r="R57" i="29"/>
  <c r="R58" i="29"/>
  <c r="R59" i="29"/>
  <c r="R60" i="29"/>
  <c r="R61" i="29"/>
  <c r="R62" i="29"/>
  <c r="R63" i="29"/>
  <c r="R64" i="29"/>
  <c r="R65" i="29"/>
  <c r="R66" i="29"/>
  <c r="R67" i="29"/>
  <c r="R68" i="29"/>
  <c r="R69" i="29"/>
  <c r="R70" i="29"/>
  <c r="R71" i="29"/>
  <c r="R72" i="29"/>
  <c r="R73" i="29"/>
  <c r="R74" i="29"/>
  <c r="R75" i="29"/>
  <c r="R76" i="29"/>
  <c r="R77" i="29"/>
  <c r="R78" i="29"/>
  <c r="R79" i="29"/>
  <c r="R80" i="29"/>
  <c r="R81" i="29"/>
  <c r="R82" i="29"/>
  <c r="R83" i="29"/>
  <c r="R84" i="29"/>
  <c r="R85" i="29"/>
  <c r="R86" i="29"/>
  <c r="R87" i="29"/>
  <c r="R88" i="29"/>
  <c r="R89" i="29"/>
  <c r="R90" i="29"/>
  <c r="R91" i="29"/>
  <c r="R92" i="29"/>
  <c r="R93" i="29"/>
  <c r="R94" i="29"/>
  <c r="R95" i="29"/>
  <c r="R96" i="29"/>
  <c r="R97" i="29"/>
  <c r="R98" i="29"/>
  <c r="R99" i="29"/>
  <c r="R100" i="29"/>
  <c r="R101" i="29"/>
  <c r="R102" i="29"/>
  <c r="R103" i="29"/>
  <c r="R104" i="29"/>
  <c r="R105" i="29"/>
  <c r="R106" i="29"/>
  <c r="S57" i="29"/>
  <c r="S58" i="29"/>
  <c r="S59" i="29"/>
  <c r="S60" i="29"/>
  <c r="S61" i="29"/>
  <c r="S62" i="29"/>
  <c r="S63" i="29"/>
  <c r="S64" i="29"/>
  <c r="S65" i="29"/>
  <c r="S66" i="29"/>
  <c r="S67" i="29"/>
  <c r="S68" i="29"/>
  <c r="S69" i="29"/>
  <c r="S70" i="29"/>
  <c r="S71" i="29"/>
  <c r="S72" i="29"/>
  <c r="S73" i="29"/>
  <c r="S74" i="29"/>
  <c r="S75" i="29"/>
  <c r="S76" i="29"/>
  <c r="S77" i="29"/>
  <c r="S78" i="29"/>
  <c r="S79" i="29"/>
  <c r="S80" i="29"/>
  <c r="S81" i="29"/>
  <c r="S82" i="29"/>
  <c r="S83" i="29"/>
  <c r="S84" i="29"/>
  <c r="S85" i="29"/>
  <c r="S86" i="29"/>
  <c r="S87" i="29"/>
  <c r="S88" i="29"/>
  <c r="S89" i="29"/>
  <c r="S90" i="29"/>
  <c r="S91" i="29"/>
  <c r="S92" i="29"/>
  <c r="S93" i="29"/>
  <c r="S94" i="29"/>
  <c r="S95" i="29"/>
  <c r="S96" i="29"/>
  <c r="S97" i="29"/>
  <c r="S98" i="29"/>
  <c r="S99" i="29"/>
  <c r="S100" i="29"/>
  <c r="S101" i="29"/>
  <c r="S102" i="29"/>
  <c r="S103" i="29"/>
  <c r="S104" i="29"/>
  <c r="S105" i="29"/>
  <c r="S106" i="29"/>
  <c r="D32" i="22" l="1"/>
  <c r="C4" i="22"/>
  <c r="C3" i="22"/>
  <c r="C4" i="29"/>
  <c r="C3" i="29"/>
  <c r="C4" i="25"/>
  <c r="C3" i="25"/>
  <c r="C4" i="17"/>
  <c r="C3" i="17"/>
  <c r="C3" i="18"/>
  <c r="C4" i="18"/>
  <c r="C4" i="16"/>
  <c r="G9" i="25" l="1"/>
  <c r="R166" i="29" s="1"/>
  <c r="I211" i="29" l="1"/>
  <c r="J211" i="29"/>
  <c r="H9" i="25"/>
  <c r="S166" i="29" s="1"/>
  <c r="G10" i="25"/>
  <c r="H10" i="25" s="1"/>
  <c r="G11" i="25"/>
  <c r="H11" i="25" s="1"/>
  <c r="G12" i="25"/>
  <c r="H12" i="25" s="1"/>
  <c r="G13" i="25"/>
  <c r="H13" i="25" s="1"/>
  <c r="G14" i="25"/>
  <c r="H14" i="25" s="1"/>
  <c r="G15" i="25"/>
  <c r="H15" i="25" s="1"/>
  <c r="G16" i="25"/>
  <c r="H16" i="25" s="1"/>
  <c r="G17" i="25"/>
  <c r="H17" i="25" s="1"/>
  <c r="G18" i="25"/>
  <c r="H18" i="25" s="1"/>
  <c r="G19" i="25"/>
  <c r="H19" i="25" s="1"/>
  <c r="G20" i="25"/>
  <c r="H20" i="25" s="1"/>
  <c r="G21" i="25"/>
  <c r="H21" i="25" s="1"/>
  <c r="G22" i="25"/>
  <c r="H22" i="25" s="1"/>
  <c r="G23" i="25"/>
  <c r="H23" i="25" s="1"/>
  <c r="G24" i="25"/>
  <c r="H24" i="25" s="1"/>
  <c r="G25" i="25"/>
  <c r="H25" i="25" s="1"/>
  <c r="G26" i="25"/>
  <c r="H26" i="25" s="1"/>
  <c r="G27" i="25"/>
  <c r="H27" i="25" s="1"/>
  <c r="G28" i="25"/>
  <c r="H28" i="25" s="1"/>
  <c r="G29" i="25"/>
  <c r="H29" i="25" s="1"/>
  <c r="G38" i="25"/>
  <c r="H38" i="25" s="1"/>
  <c r="C9" i="29" l="1"/>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107" i="29"/>
  <c r="C108" i="29"/>
  <c r="C109" i="29"/>
  <c r="C110" i="29"/>
  <c r="C111" i="29"/>
  <c r="C112" i="29"/>
  <c r="C113" i="29"/>
  <c r="C114" i="29"/>
  <c r="C115" i="29"/>
  <c r="C116" i="29"/>
  <c r="C117" i="29"/>
  <c r="C118" i="29"/>
  <c r="C119" i="29"/>
  <c r="C120" i="29"/>
  <c r="C121" i="29"/>
  <c r="C122" i="29"/>
  <c r="C123" i="29"/>
  <c r="C124" i="29"/>
  <c r="C125" i="29"/>
  <c r="C126" i="29"/>
  <c r="C127" i="29"/>
  <c r="C128" i="29"/>
  <c r="C129" i="29"/>
  <c r="C130" i="29"/>
  <c r="C131" i="29"/>
  <c r="C132" i="29"/>
  <c r="C133" i="29"/>
  <c r="C134" i="29"/>
  <c r="C135" i="29"/>
  <c r="C136" i="29"/>
  <c r="C137" i="29"/>
  <c r="C138" i="29"/>
  <c r="C139" i="29"/>
  <c r="C140" i="29"/>
  <c r="C141" i="29"/>
  <c r="C142" i="29"/>
  <c r="C143" i="29"/>
  <c r="C144" i="29"/>
  <c r="C145" i="29"/>
  <c r="C146" i="29"/>
  <c r="C147" i="29"/>
  <c r="C148" i="29"/>
  <c r="C149" i="29"/>
  <c r="C150" i="29"/>
  <c r="C151" i="29"/>
  <c r="C152" i="29"/>
  <c r="C153" i="29"/>
  <c r="C154" i="29"/>
  <c r="C155" i="29"/>
  <c r="C156" i="29"/>
  <c r="C210" i="29"/>
  <c r="C9" i="25"/>
  <c r="R10" i="29" s="1"/>
  <c r="C10" i="25"/>
  <c r="C11" i="25"/>
  <c r="C12" i="25"/>
  <c r="C13" i="25"/>
  <c r="C14" i="25"/>
  <c r="C15" i="25"/>
  <c r="C16" i="25"/>
  <c r="C17" i="25"/>
  <c r="C18" i="25"/>
  <c r="C19" i="25"/>
  <c r="C20" i="25"/>
  <c r="C21" i="25"/>
  <c r="C22" i="25"/>
  <c r="C23" i="25"/>
  <c r="C24" i="25"/>
  <c r="C25" i="25"/>
  <c r="C26" i="25"/>
  <c r="C27" i="25"/>
  <c r="C28" i="25"/>
  <c r="C29" i="25"/>
  <c r="C38" i="25"/>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56" i="29"/>
  <c r="S107" i="29"/>
  <c r="S108" i="29"/>
  <c r="S109" i="29"/>
  <c r="S110" i="29"/>
  <c r="S111" i="29"/>
  <c r="S112" i="29"/>
  <c r="S113" i="29"/>
  <c r="S114" i="29"/>
  <c r="S115" i="29"/>
  <c r="S116" i="29"/>
  <c r="S117" i="29"/>
  <c r="S118" i="29"/>
  <c r="S119" i="29"/>
  <c r="S120" i="29"/>
  <c r="S121" i="29"/>
  <c r="S122" i="29"/>
  <c r="S123" i="29"/>
  <c r="S124" i="29"/>
  <c r="S125" i="29"/>
  <c r="S126" i="29"/>
  <c r="S127" i="29"/>
  <c r="S128" i="29"/>
  <c r="S129" i="29"/>
  <c r="S130" i="29"/>
  <c r="S131" i="29"/>
  <c r="S132" i="29"/>
  <c r="S133" i="29"/>
  <c r="S134" i="29"/>
  <c r="S135" i="29"/>
  <c r="S136" i="29"/>
  <c r="S137" i="29"/>
  <c r="S138" i="29"/>
  <c r="S139" i="29"/>
  <c r="S140" i="29"/>
  <c r="S141" i="29"/>
  <c r="S142" i="29"/>
  <c r="S143" i="29"/>
  <c r="S144" i="29"/>
  <c r="S145" i="29"/>
  <c r="S146" i="29"/>
  <c r="S147" i="29"/>
  <c r="S148" i="29"/>
  <c r="S149" i="29"/>
  <c r="S150" i="29"/>
  <c r="S151" i="29"/>
  <c r="S152" i="29"/>
  <c r="S153" i="29"/>
  <c r="S154" i="29"/>
  <c r="S155" i="29"/>
  <c r="S156" i="29"/>
  <c r="S210" i="29"/>
  <c r="R11" i="29"/>
  <c r="R12" i="29"/>
  <c r="R13" i="29"/>
  <c r="R14" i="29"/>
  <c r="R15" i="29"/>
  <c r="R16" i="29"/>
  <c r="R17" i="29"/>
  <c r="R18" i="29"/>
  <c r="R19" i="29"/>
  <c r="R20" i="29"/>
  <c r="R21" i="29"/>
  <c r="R22" i="29"/>
  <c r="R23" i="29"/>
  <c r="R24" i="29"/>
  <c r="R25" i="29"/>
  <c r="R26" i="29"/>
  <c r="R27" i="29"/>
  <c r="R28" i="29"/>
  <c r="R29" i="29"/>
  <c r="R30" i="29"/>
  <c r="R31" i="29"/>
  <c r="R32" i="29"/>
  <c r="R33" i="29"/>
  <c r="R34" i="29"/>
  <c r="R35" i="29"/>
  <c r="R36" i="29"/>
  <c r="R37" i="29"/>
  <c r="R38" i="29"/>
  <c r="R39" i="29"/>
  <c r="R40" i="29"/>
  <c r="R41" i="29"/>
  <c r="R42" i="29"/>
  <c r="R43" i="29"/>
  <c r="R44" i="29"/>
  <c r="R45" i="29"/>
  <c r="R46" i="29"/>
  <c r="R47" i="29"/>
  <c r="R48" i="29"/>
  <c r="R49" i="29"/>
  <c r="R50" i="29"/>
  <c r="R51" i="29"/>
  <c r="R52" i="29"/>
  <c r="R53" i="29"/>
  <c r="R54" i="29"/>
  <c r="R55" i="29"/>
  <c r="R56" i="29"/>
  <c r="R107" i="29"/>
  <c r="R108" i="29"/>
  <c r="R109" i="29"/>
  <c r="R110" i="29"/>
  <c r="R111" i="29"/>
  <c r="R112" i="29"/>
  <c r="R113" i="29"/>
  <c r="R114" i="29"/>
  <c r="R115" i="29"/>
  <c r="R116" i="29"/>
  <c r="R117" i="29"/>
  <c r="R118" i="29"/>
  <c r="R119" i="29"/>
  <c r="R120" i="29"/>
  <c r="R121" i="29"/>
  <c r="R122" i="29"/>
  <c r="R123" i="29"/>
  <c r="R124" i="29"/>
  <c r="R125" i="29"/>
  <c r="R126" i="29"/>
  <c r="R127" i="29"/>
  <c r="R128" i="29"/>
  <c r="R129" i="29"/>
  <c r="R130" i="29"/>
  <c r="R131" i="29"/>
  <c r="R132" i="29"/>
  <c r="R133" i="29"/>
  <c r="R134" i="29"/>
  <c r="R135" i="29"/>
  <c r="R136" i="29"/>
  <c r="R137" i="29"/>
  <c r="R138" i="29"/>
  <c r="R139" i="29"/>
  <c r="R140" i="29"/>
  <c r="R141" i="29"/>
  <c r="R142" i="29"/>
  <c r="R143" i="29"/>
  <c r="R144" i="29"/>
  <c r="R145" i="29"/>
  <c r="R146" i="29"/>
  <c r="R147" i="29"/>
  <c r="R148" i="29"/>
  <c r="R149" i="29"/>
  <c r="R150" i="29"/>
  <c r="R151" i="29"/>
  <c r="R152" i="29"/>
  <c r="R153" i="29"/>
  <c r="R154" i="29"/>
  <c r="R155" i="29"/>
  <c r="R156" i="29"/>
  <c r="R210" i="29"/>
  <c r="Q10" i="29"/>
  <c r="Q11" i="29"/>
  <c r="Q12" i="29"/>
  <c r="Q13" i="29"/>
  <c r="Q14" i="29"/>
  <c r="Q15" i="29"/>
  <c r="Q16" i="29"/>
  <c r="Q17" i="29"/>
  <c r="Q18" i="29"/>
  <c r="Q19" i="29"/>
  <c r="Q20" i="29"/>
  <c r="Q21" i="29"/>
  <c r="Q22" i="29"/>
  <c r="Q23" i="29"/>
  <c r="Q24" i="29"/>
  <c r="Q25" i="29"/>
  <c r="Q26" i="29"/>
  <c r="Q27" i="29"/>
  <c r="Q28" i="29"/>
  <c r="Q29" i="29"/>
  <c r="Q30" i="29"/>
  <c r="Q31" i="29"/>
  <c r="Q32" i="29"/>
  <c r="Q33" i="29"/>
  <c r="Q34" i="29"/>
  <c r="Q35" i="29"/>
  <c r="Q36" i="29"/>
  <c r="Q37" i="29"/>
  <c r="Q38" i="29"/>
  <c r="Q39" i="29"/>
  <c r="Q40" i="29"/>
  <c r="Q41" i="29"/>
  <c r="Q42" i="29"/>
  <c r="Q43" i="29"/>
  <c r="Q44" i="29"/>
  <c r="Q45" i="29"/>
  <c r="Q46" i="29"/>
  <c r="Q47" i="29"/>
  <c r="Q48" i="29"/>
  <c r="Q49" i="29"/>
  <c r="Q50" i="29"/>
  <c r="Q51" i="29"/>
  <c r="Q52" i="29"/>
  <c r="Q53" i="29"/>
  <c r="Q54" i="29"/>
  <c r="Q55" i="29"/>
  <c r="Q56" i="29"/>
  <c r="Q107" i="29"/>
  <c r="Q108" i="29"/>
  <c r="Q109" i="29"/>
  <c r="Q110" i="29"/>
  <c r="Q111" i="29"/>
  <c r="Q112" i="29"/>
  <c r="Q113" i="29"/>
  <c r="Q114" i="29"/>
  <c r="Q115" i="29"/>
  <c r="Q116" i="29"/>
  <c r="Q117" i="29"/>
  <c r="Q118" i="29"/>
  <c r="Q119" i="29"/>
  <c r="Q120" i="29"/>
  <c r="Q121" i="29"/>
  <c r="Q122" i="29"/>
  <c r="Q123" i="29"/>
  <c r="Q124" i="29"/>
  <c r="Q125" i="29"/>
  <c r="Q126" i="29"/>
  <c r="Q127" i="29"/>
  <c r="Q128" i="29"/>
  <c r="Q129" i="29"/>
  <c r="Q130" i="29"/>
  <c r="Q131" i="29"/>
  <c r="Q132" i="29"/>
  <c r="Q133" i="29"/>
  <c r="Q134" i="29"/>
  <c r="Q135" i="29"/>
  <c r="Q136" i="29"/>
  <c r="Q137" i="29"/>
  <c r="Q138" i="29"/>
  <c r="Q139" i="29"/>
  <c r="Q140" i="29"/>
  <c r="Q141" i="29"/>
  <c r="Q142" i="29"/>
  <c r="Q143" i="29"/>
  <c r="Q144" i="29"/>
  <c r="Q145" i="29"/>
  <c r="Q146" i="29"/>
  <c r="Q147" i="29"/>
  <c r="Q148" i="29"/>
  <c r="Q149" i="29"/>
  <c r="Q150" i="29"/>
  <c r="Q151" i="29"/>
  <c r="Q152" i="29"/>
  <c r="Q153" i="29"/>
  <c r="Q154" i="29"/>
  <c r="Q155" i="29"/>
  <c r="Q156" i="29"/>
  <c r="Q210" i="29"/>
  <c r="P10" i="29"/>
  <c r="P11" i="29"/>
  <c r="P12" i="29"/>
  <c r="P13" i="29"/>
  <c r="P14" i="29"/>
  <c r="P15" i="29"/>
  <c r="P16" i="29"/>
  <c r="P17" i="29"/>
  <c r="P18" i="29"/>
  <c r="P19" i="29"/>
  <c r="P20" i="29"/>
  <c r="P21" i="29"/>
  <c r="P22" i="29"/>
  <c r="P23" i="29"/>
  <c r="P24" i="29"/>
  <c r="P25" i="29"/>
  <c r="P26" i="29"/>
  <c r="P27" i="29"/>
  <c r="P28" i="29"/>
  <c r="P29" i="29"/>
  <c r="P30" i="29"/>
  <c r="P31" i="29"/>
  <c r="P32" i="29"/>
  <c r="P33" i="29"/>
  <c r="P34" i="29"/>
  <c r="P35" i="29"/>
  <c r="P36" i="29"/>
  <c r="P37" i="29"/>
  <c r="P38" i="29"/>
  <c r="P39" i="29"/>
  <c r="P40" i="29"/>
  <c r="P41" i="29"/>
  <c r="P42" i="29"/>
  <c r="P43" i="29"/>
  <c r="P44" i="29"/>
  <c r="P45" i="29"/>
  <c r="P46" i="29"/>
  <c r="P47" i="29"/>
  <c r="P48" i="29"/>
  <c r="P49" i="29"/>
  <c r="P50" i="29"/>
  <c r="P51" i="29"/>
  <c r="P52" i="29"/>
  <c r="P53" i="29"/>
  <c r="P54" i="29"/>
  <c r="P55" i="29"/>
  <c r="P56" i="29"/>
  <c r="P107" i="29"/>
  <c r="P108" i="29"/>
  <c r="P109" i="29"/>
  <c r="P110" i="29"/>
  <c r="P111" i="29"/>
  <c r="P112" i="29"/>
  <c r="P113" i="29"/>
  <c r="P114" i="29"/>
  <c r="P115" i="29"/>
  <c r="P116" i="29"/>
  <c r="P117" i="29"/>
  <c r="P118" i="29"/>
  <c r="P119" i="29"/>
  <c r="P120" i="29"/>
  <c r="P121" i="29"/>
  <c r="P122" i="29"/>
  <c r="P123" i="29"/>
  <c r="P124" i="29"/>
  <c r="P125" i="29"/>
  <c r="P126" i="29"/>
  <c r="P127" i="29"/>
  <c r="P128" i="29"/>
  <c r="P129" i="29"/>
  <c r="P130" i="29"/>
  <c r="P131" i="29"/>
  <c r="P132" i="29"/>
  <c r="P133" i="29"/>
  <c r="P134" i="29"/>
  <c r="P135" i="29"/>
  <c r="P136" i="29"/>
  <c r="P137" i="29"/>
  <c r="P138" i="29"/>
  <c r="P139" i="29"/>
  <c r="P140" i="29"/>
  <c r="P141" i="29"/>
  <c r="P142" i="29"/>
  <c r="P143" i="29"/>
  <c r="P144" i="29"/>
  <c r="P145" i="29"/>
  <c r="P146" i="29"/>
  <c r="P147" i="29"/>
  <c r="P148" i="29"/>
  <c r="P149" i="29"/>
  <c r="P150" i="29"/>
  <c r="P151" i="29"/>
  <c r="P152" i="29"/>
  <c r="P153" i="29"/>
  <c r="P154" i="29"/>
  <c r="P155" i="29"/>
  <c r="P156" i="29"/>
  <c r="P210"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7" i="29"/>
  <c r="O38" i="29"/>
  <c r="O39" i="29"/>
  <c r="O40" i="29"/>
  <c r="O41" i="29"/>
  <c r="O42" i="29"/>
  <c r="O43" i="29"/>
  <c r="O44" i="29"/>
  <c r="O45" i="29"/>
  <c r="O46" i="29"/>
  <c r="O47" i="29"/>
  <c r="O48" i="29"/>
  <c r="O49" i="29"/>
  <c r="O50" i="29"/>
  <c r="O51" i="29"/>
  <c r="O52" i="29"/>
  <c r="O53" i="29"/>
  <c r="O54" i="29"/>
  <c r="O55" i="29"/>
  <c r="O56" i="29"/>
  <c r="O107" i="29"/>
  <c r="O108" i="29"/>
  <c r="O109" i="29"/>
  <c r="O110" i="29"/>
  <c r="O111" i="29"/>
  <c r="O112" i="29"/>
  <c r="O113" i="29"/>
  <c r="O114" i="29"/>
  <c r="O115" i="29"/>
  <c r="O116" i="29"/>
  <c r="O117" i="29"/>
  <c r="O118" i="29"/>
  <c r="O119" i="29"/>
  <c r="O120" i="29"/>
  <c r="O121" i="29"/>
  <c r="O122" i="29"/>
  <c r="O123" i="29"/>
  <c r="O124" i="29"/>
  <c r="O125" i="29"/>
  <c r="O126" i="29"/>
  <c r="O127" i="29"/>
  <c r="O128" i="29"/>
  <c r="O129" i="29"/>
  <c r="O130" i="29"/>
  <c r="O131" i="29"/>
  <c r="O132" i="29"/>
  <c r="O133" i="29"/>
  <c r="O134" i="29"/>
  <c r="O135" i="29"/>
  <c r="O136" i="29"/>
  <c r="O137" i="29"/>
  <c r="O138" i="29"/>
  <c r="O139" i="29"/>
  <c r="O140" i="29"/>
  <c r="O141" i="29"/>
  <c r="O142" i="29"/>
  <c r="O143" i="29"/>
  <c r="O144" i="29"/>
  <c r="O145" i="29"/>
  <c r="O146" i="29"/>
  <c r="O147" i="29"/>
  <c r="O148" i="29"/>
  <c r="O149" i="29"/>
  <c r="O150" i="29"/>
  <c r="O151" i="29"/>
  <c r="O152" i="29"/>
  <c r="O153" i="29"/>
  <c r="O154" i="29"/>
  <c r="O155" i="29"/>
  <c r="O156" i="29"/>
  <c r="O210" i="29"/>
  <c r="F18" i="23"/>
  <c r="C33" i="17"/>
  <c r="G30" i="23"/>
  <c r="S10" i="29" l="1"/>
  <c r="S9" i="29"/>
  <c r="P9" i="29"/>
  <c r="R9" i="29"/>
  <c r="Q9" i="29"/>
  <c r="C211" i="29"/>
  <c r="C39" i="25"/>
</calcChain>
</file>

<file path=xl/sharedStrings.xml><?xml version="1.0" encoding="utf-8"?>
<sst xmlns="http://schemas.openxmlformats.org/spreadsheetml/2006/main" count="10642" uniqueCount="2335">
  <si>
    <t>Kurzbeschreibung des Projekts</t>
  </si>
  <si>
    <t>Gesamtbudget</t>
  </si>
  <si>
    <t>Laufzeit Beginn (TT.MM.JJJJ)</t>
  </si>
  <si>
    <t>Laufzeit Ende (TT.MM.JJJJ)</t>
  </si>
  <si>
    <t>Name/Firma/Institution</t>
  </si>
  <si>
    <t>Ort</t>
  </si>
  <si>
    <t>Straße und Hausnummer</t>
  </si>
  <si>
    <t>Staat</t>
  </si>
  <si>
    <t>Kurzbezeichnung Institution</t>
  </si>
  <si>
    <t>Gründungsdatum</t>
  </si>
  <si>
    <t>Webseite</t>
  </si>
  <si>
    <t>Angaben zum Projekt</t>
  </si>
  <si>
    <t>Titel, Vor- und Nachname</t>
  </si>
  <si>
    <t>Telefon</t>
  </si>
  <si>
    <t>E-Mail</t>
  </si>
  <si>
    <t>Bankinstitut</t>
  </si>
  <si>
    <t>IBAN</t>
  </si>
  <si>
    <t>BIC</t>
  </si>
  <si>
    <t>Angaben zur Bankverbindung</t>
  </si>
  <si>
    <t>Postleitzahl</t>
  </si>
  <si>
    <t xml:space="preserve">Titel, Vor- und Nachname der zeichnungsberechtigten Person </t>
  </si>
  <si>
    <t>Kurze Darstellung der Zielsetzung und Aktivitäten der Organisation</t>
  </si>
  <si>
    <t>Geplanter finanzieller Projektanteil in Prozent</t>
  </si>
  <si>
    <t>Rechtsform</t>
  </si>
  <si>
    <t>ja</t>
  </si>
  <si>
    <t>nein</t>
  </si>
  <si>
    <t>Liegt eine Vorsteuerabzugsberechtigung für das Projekt vor?</t>
  </si>
  <si>
    <t>Allgemeine Angaben</t>
  </si>
  <si>
    <t>Tirol</t>
  </si>
  <si>
    <t>Salzburg</t>
  </si>
  <si>
    <t>Oberösterreich</t>
  </si>
  <si>
    <t>Niederösterreich</t>
  </si>
  <si>
    <t>Burgenland</t>
  </si>
  <si>
    <t>Kärnten</t>
  </si>
  <si>
    <t>Steiermark</t>
  </si>
  <si>
    <t>Wien</t>
  </si>
  <si>
    <t>Angaben zur finanzverantwortlichen Person für das eingereichte Projekt</t>
  </si>
  <si>
    <t>Projekteinreichung</t>
  </si>
  <si>
    <t>zum</t>
  </si>
  <si>
    <t>Projektdauer (in Monaten)</t>
  </si>
  <si>
    <t>Kontaktperson</t>
  </si>
  <si>
    <t>Laufzeit Beginn</t>
  </si>
  <si>
    <t>Laufzeit Ende</t>
  </si>
  <si>
    <t>Indikator</t>
  </si>
  <si>
    <t>Zielzahl</t>
  </si>
  <si>
    <t>Anmerkung</t>
  </si>
  <si>
    <t>*) keine Steuer- oder Sozialversicherungsrückstände bestehen,</t>
  </si>
  <si>
    <t>ZVR-Zahl, Firmenbuchnummer oder Ergänzungsregisternummer</t>
  </si>
  <si>
    <t>Ort, Datum</t>
  </si>
  <si>
    <t>Unterschrift:</t>
  </si>
  <si>
    <t>Vorarlberg</t>
  </si>
  <si>
    <t>Angaben zur Projektleitung</t>
  </si>
  <si>
    <t>Angaben zum Projektstandort</t>
  </si>
  <si>
    <t>Angesuchter Förderbetrag (in €)</t>
  </si>
  <si>
    <t>Bundesland, in dem das Projekt umgesetzt wird</t>
  </si>
  <si>
    <t>Angaben zu Sprachkursen</t>
  </si>
  <si>
    <t>Anzahl der insgesamt zur Verfügung gestellten Kursplätze</t>
  </si>
  <si>
    <t>Anzahl der insgesamt durchgeführten Unterrichtseinheiten</t>
  </si>
  <si>
    <t>Anzahl der zur Verfügung gestellten Prüfungstermine </t>
  </si>
  <si>
    <t>Bezirk</t>
  </si>
  <si>
    <t>Ich erkläre mich hiermit einverstanden, dass die angeführte Kurzbeschreibung auf der Homepage des ÖIF veröffentlicht werden darf.</t>
  </si>
  <si>
    <t>Zertifizierungen des Projektpartners</t>
  </si>
  <si>
    <t>Angaben zum/r Ansprechpartner/in für das eingereichte Projekt</t>
  </si>
  <si>
    <t>Angaben zu Prüfungen</t>
  </si>
  <si>
    <t>Angaben zum Förderwerber</t>
  </si>
  <si>
    <t>Hiermit wird bestätigt, dass seitens des Förderwerbers</t>
  </si>
  <si>
    <t>Förderwerber</t>
  </si>
  <si>
    <t>Zertifizierungen des Förderwerbers</t>
  </si>
  <si>
    <t>Titel, Vor- und Nachname der für den Förderwerber zeichnungsberechtigten Person/en</t>
  </si>
  <si>
    <t>Bundesland</t>
  </si>
  <si>
    <t>PLZ</t>
  </si>
  <si>
    <t>Stockerau</t>
  </si>
  <si>
    <t>Großmugl</t>
  </si>
  <si>
    <t>Leitzersdorf</t>
  </si>
  <si>
    <t>Niederhollabrunn</t>
  </si>
  <si>
    <t>Sierndorf</t>
  </si>
  <si>
    <t>Göllersdorf</t>
  </si>
  <si>
    <t>Hollabrunn</t>
  </si>
  <si>
    <t>Mailberg</t>
  </si>
  <si>
    <t>Großharras</t>
  </si>
  <si>
    <t>Wullersdorf</t>
  </si>
  <si>
    <t>Guntersdorf</t>
  </si>
  <si>
    <t>Zellerndorf</t>
  </si>
  <si>
    <t>Haugsdorf</t>
  </si>
  <si>
    <t>Hadres</t>
  </si>
  <si>
    <t>Retz</t>
  </si>
  <si>
    <t>Schrattenthal</t>
  </si>
  <si>
    <t>Hardegg</t>
  </si>
  <si>
    <t>Weitersfeld</t>
  </si>
  <si>
    <t>Langau</t>
  </si>
  <si>
    <t>Riegersburg</t>
  </si>
  <si>
    <t>Geras</t>
  </si>
  <si>
    <t>Korneuburg</t>
  </si>
  <si>
    <t>Bisamberg</t>
  </si>
  <si>
    <t>Langenzersdorf</t>
  </si>
  <si>
    <t>Spillern</t>
  </si>
  <si>
    <t>Großrußbach</t>
  </si>
  <si>
    <t>Ernstbrunn</t>
  </si>
  <si>
    <t>Niederleis</t>
  </si>
  <si>
    <t>Wolkersdorf im Weinviertel</t>
  </si>
  <si>
    <t>Ladendorf</t>
  </si>
  <si>
    <t>Wolfpassing</t>
  </si>
  <si>
    <t>Mistelbach</t>
  </si>
  <si>
    <t>Loosdorf</t>
  </si>
  <si>
    <t>Neudorf bei Staatz</t>
  </si>
  <si>
    <t>Laa an der Thaya</t>
  </si>
  <si>
    <t>Großkrut</t>
  </si>
  <si>
    <t>Altlichtenwarth</t>
  </si>
  <si>
    <t>Hausbrunn</t>
  </si>
  <si>
    <t>Asparn an der Zaya</t>
  </si>
  <si>
    <t>Gnadendorf</t>
  </si>
  <si>
    <t>Stronsdorf</t>
  </si>
  <si>
    <t>Unterstinkenbrunn</t>
  </si>
  <si>
    <t>Falkenstein</t>
  </si>
  <si>
    <t>Ottenthal</t>
  </si>
  <si>
    <t>Wildendürnbach</t>
  </si>
  <si>
    <t>Drasenhofen</t>
  </si>
  <si>
    <t>Poysdorf</t>
  </si>
  <si>
    <t>Herrnbaumgarten</t>
  </si>
  <si>
    <t>Schrattenberg</t>
  </si>
  <si>
    <t>Neusiedl an der Zaya</t>
  </si>
  <si>
    <t>Hauskirchen</t>
  </si>
  <si>
    <t>Gaweinstal</t>
  </si>
  <si>
    <t>Wilfersdorf</t>
  </si>
  <si>
    <t>Großebersdorf</t>
  </si>
  <si>
    <t>Pillichsdorf</t>
  </si>
  <si>
    <t>Bockfließ</t>
  </si>
  <si>
    <t>Auersthal</t>
  </si>
  <si>
    <t>Bad Pirawarth</t>
  </si>
  <si>
    <t>Hohenruppersdorf</t>
  </si>
  <si>
    <t>Zistersdorf</t>
  </si>
  <si>
    <t>Gänserndorf</t>
  </si>
  <si>
    <t>Strasshof an der Nordbahn</t>
  </si>
  <si>
    <t>Prottes</t>
  </si>
  <si>
    <t>Spannberg</t>
  </si>
  <si>
    <t>Velm-Götzendorf</t>
  </si>
  <si>
    <t>Ebenthal</t>
  </si>
  <si>
    <t>Weikendorf</t>
  </si>
  <si>
    <t>Angern an der March</t>
  </si>
  <si>
    <t>Dürnkrut</t>
  </si>
  <si>
    <t>Jedenspeigen</t>
  </si>
  <si>
    <t>Drösing</t>
  </si>
  <si>
    <t>Hohenau an der March</t>
  </si>
  <si>
    <t>Rabensburg</t>
  </si>
  <si>
    <t>Bernhardsthal</t>
  </si>
  <si>
    <t>Raasdorf</t>
  </si>
  <si>
    <t>Markgrafneusiedl</t>
  </si>
  <si>
    <t>Obersiebenbrunn</t>
  </si>
  <si>
    <t>Untersiebenbrunn</t>
  </si>
  <si>
    <t>Leopoldsdorf im Marchfelde</t>
  </si>
  <si>
    <t>Haringsee</t>
  </si>
  <si>
    <t>Lassee</t>
  </si>
  <si>
    <t>Engelhartstetten</t>
  </si>
  <si>
    <t>Groß-Enzersdorf</t>
  </si>
  <si>
    <t>Orth an der Donau</t>
  </si>
  <si>
    <t>Eckartsau</t>
  </si>
  <si>
    <t>Schwechat</t>
  </si>
  <si>
    <t>Zwölfaxing</t>
  </si>
  <si>
    <t>Himberg</t>
  </si>
  <si>
    <t>Vösendorf</t>
  </si>
  <si>
    <t>Hennersdorf</t>
  </si>
  <si>
    <t>Leopoldsdorf</t>
  </si>
  <si>
    <t>Mödling</t>
  </si>
  <si>
    <t>Maria Enzersdorf</t>
  </si>
  <si>
    <t>Brunn am Gebirge</t>
  </si>
  <si>
    <t>Wiener Neudorf</t>
  </si>
  <si>
    <t>Gumpoldskirchen</t>
  </si>
  <si>
    <t>Guntramsdorf</t>
  </si>
  <si>
    <t>Laxenburg</t>
  </si>
  <si>
    <t>Biedermannsdorf</t>
  </si>
  <si>
    <t>Hinterbrühl</t>
  </si>
  <si>
    <t>Gießhübl</t>
  </si>
  <si>
    <t>Perchtoldsdorf</t>
  </si>
  <si>
    <t>Laab im Walde</t>
  </si>
  <si>
    <t>Breitenfurt bei Wien</t>
  </si>
  <si>
    <t>Kaltenleutgeben</t>
  </si>
  <si>
    <t>Fischamend</t>
  </si>
  <si>
    <t>Wolfsthal</t>
  </si>
  <si>
    <t>Berg</t>
  </si>
  <si>
    <t>Kittsee</t>
  </si>
  <si>
    <t>Pama</t>
  </si>
  <si>
    <t>Deutsch Jahrndorf</t>
  </si>
  <si>
    <t>Zurndorf</t>
  </si>
  <si>
    <t>Nickelsdorf</t>
  </si>
  <si>
    <t>Schwadorf</t>
  </si>
  <si>
    <t>Götzendorf an der Leitha</t>
  </si>
  <si>
    <t>Ebergassing</t>
  </si>
  <si>
    <t>Gramatneusiedl</t>
  </si>
  <si>
    <t>Mitterndorf an der Fischa</t>
  </si>
  <si>
    <t>Seibersdorf</t>
  </si>
  <si>
    <t>Leithaprodersdorf</t>
  </si>
  <si>
    <t>Hof am Leithaberge</t>
  </si>
  <si>
    <t>Mannersdorf am Leithagebirge</t>
  </si>
  <si>
    <t>Sommerein</t>
  </si>
  <si>
    <t>Trautmannsdorf an der Leitha</t>
  </si>
  <si>
    <t>Bruck an der Leitha</t>
  </si>
  <si>
    <t>Höflein</t>
  </si>
  <si>
    <t>Rohrau</t>
  </si>
  <si>
    <t>Prellenkirchen</t>
  </si>
  <si>
    <t>Potzneusiedl</t>
  </si>
  <si>
    <t>Gattendorf</t>
  </si>
  <si>
    <t>Neudorf</t>
  </si>
  <si>
    <t>Achau</t>
  </si>
  <si>
    <t>Münchendorf</t>
  </si>
  <si>
    <t>Ebreichsdorf</t>
  </si>
  <si>
    <t>Pottendorf</t>
  </si>
  <si>
    <t>Ebenfurth</t>
  </si>
  <si>
    <t>Neufeld an der Leitha</t>
  </si>
  <si>
    <t>Eggendorf</t>
  </si>
  <si>
    <t>Baden</t>
  </si>
  <si>
    <t>Sooß</t>
  </si>
  <si>
    <t>Pfaffstätten</t>
  </si>
  <si>
    <t>Traiskirchen</t>
  </si>
  <si>
    <t>Trumau</t>
  </si>
  <si>
    <t>Oberwaltersdorf</t>
  </si>
  <si>
    <t>Tattendorf</t>
  </si>
  <si>
    <t>Teesdorf</t>
  </si>
  <si>
    <t>Günselsdorf</t>
  </si>
  <si>
    <t>Gaaden</t>
  </si>
  <si>
    <t>Klausen-Leopoldsdorf</t>
  </si>
  <si>
    <t>Alland</t>
  </si>
  <si>
    <t>Bad Vöslau</t>
  </si>
  <si>
    <t>Kottingbrunn</t>
  </si>
  <si>
    <t>Leobersdorf</t>
  </si>
  <si>
    <t>Enzesfeld-Lindabrunn</t>
  </si>
  <si>
    <t>Hirtenberg</t>
  </si>
  <si>
    <t>Berndorf</t>
  </si>
  <si>
    <t>Pottenstein</t>
  </si>
  <si>
    <t>Weissenbach an der Triesting</t>
  </si>
  <si>
    <t>Neuhaus</t>
  </si>
  <si>
    <t>Kaumberg</t>
  </si>
  <si>
    <t>Sollenau</t>
  </si>
  <si>
    <t>Blumau-Neurißhof</t>
  </si>
  <si>
    <t>Felixdorf</t>
  </si>
  <si>
    <t>Theresienfeld</t>
  </si>
  <si>
    <t>Neunkirchen</t>
  </si>
  <si>
    <t>Breitenau</t>
  </si>
  <si>
    <t>Ternitz</t>
  </si>
  <si>
    <t>Wimpassing im Schwarzatale</t>
  </si>
  <si>
    <t>Gloggnitz</t>
  </si>
  <si>
    <t>Schottwien</t>
  </si>
  <si>
    <t>Payerbach</t>
  </si>
  <si>
    <t>Reichenau an der Rax</t>
  </si>
  <si>
    <t>Schwarzau im Gebirge</t>
  </si>
  <si>
    <t>Rohr im Gebirge</t>
  </si>
  <si>
    <t>Breitenstein</t>
  </si>
  <si>
    <t>Semmering</t>
  </si>
  <si>
    <t>Wiener Neustadt</t>
  </si>
  <si>
    <t>Willendorf</t>
  </si>
  <si>
    <t>Grünbach am Schneeberg</t>
  </si>
  <si>
    <t>Puchberg am Schneeberg</t>
  </si>
  <si>
    <t>Markt Piesting</t>
  </si>
  <si>
    <t>Waldegg</t>
  </si>
  <si>
    <t>Miesenbach</t>
  </si>
  <si>
    <t>Pernitz</t>
  </si>
  <si>
    <t>Gutenstein</t>
  </si>
  <si>
    <t>Katzelsdorf</t>
  </si>
  <si>
    <t>Hochwolkersdorf</t>
  </si>
  <si>
    <t>Schwarzenbach</t>
  </si>
  <si>
    <t>Wiesmath</t>
  </si>
  <si>
    <t>Hollenthon</t>
  </si>
  <si>
    <t>Lichtenegg</t>
  </si>
  <si>
    <t>Lanzenkirchen</t>
  </si>
  <si>
    <t>Pitten</t>
  </si>
  <si>
    <t>Seebenstein</t>
  </si>
  <si>
    <t>Warth</t>
  </si>
  <si>
    <t>Bromberg</t>
  </si>
  <si>
    <t>Grimmenstein</t>
  </si>
  <si>
    <t>Edlitz</t>
  </si>
  <si>
    <t>Krumbach</t>
  </si>
  <si>
    <t>Bad Schönau</t>
  </si>
  <si>
    <t>Kirchschlag in der Buckligen Welt</t>
  </si>
  <si>
    <t>Zöbern</t>
  </si>
  <si>
    <t>Mönichkirchen</t>
  </si>
  <si>
    <t>Feistritz am Wechsel</t>
  </si>
  <si>
    <t>Kirchberg am Wechsel</t>
  </si>
  <si>
    <t>Trattenbach</t>
  </si>
  <si>
    <t>Mauerbach</t>
  </si>
  <si>
    <t>Purkersdorf</t>
  </si>
  <si>
    <t>Gablitz</t>
  </si>
  <si>
    <t>Wolfsgraben</t>
  </si>
  <si>
    <t>Pressbaum</t>
  </si>
  <si>
    <t>Eichgraben</t>
  </si>
  <si>
    <t>Altlengbach</t>
  </si>
  <si>
    <t>Neulengbach</t>
  </si>
  <si>
    <t>Asperhofen</t>
  </si>
  <si>
    <t>Würmla</t>
  </si>
  <si>
    <t>Kirchstetten</t>
  </si>
  <si>
    <t>Böheimkirchen</t>
  </si>
  <si>
    <t>Kasten bei Böheimkirchen</t>
  </si>
  <si>
    <t>Stössing</t>
  </si>
  <si>
    <t>Michelbach</t>
  </si>
  <si>
    <t>St. Pölten</t>
  </si>
  <si>
    <t>Neidling</t>
  </si>
  <si>
    <t>Karlstetten</t>
  </si>
  <si>
    <t>Statzendorf</t>
  </si>
  <si>
    <t>Herzogenburg</t>
  </si>
  <si>
    <t>Traismauer</t>
  </si>
  <si>
    <t>Kapelln</t>
  </si>
  <si>
    <t>Pyhra</t>
  </si>
  <si>
    <t>Wilhelmsburg</t>
  </si>
  <si>
    <t>Eschenau</t>
  </si>
  <si>
    <t>Traisen</t>
  </si>
  <si>
    <t>Rohrbach</t>
  </si>
  <si>
    <t>Hainfeld</t>
  </si>
  <si>
    <t>Ramsau</t>
  </si>
  <si>
    <t>Lilienfeld</t>
  </si>
  <si>
    <t>Türnitz</t>
  </si>
  <si>
    <t>Hohenberg</t>
  </si>
  <si>
    <t>Ober-Grafendorf</t>
  </si>
  <si>
    <t>Rabenstein an der Pielach</t>
  </si>
  <si>
    <t>Kirchberg an der Pielach</t>
  </si>
  <si>
    <t>Weinburg</t>
  </si>
  <si>
    <t>Loich</t>
  </si>
  <si>
    <t>Schwarzenbach an der Pielach</t>
  </si>
  <si>
    <t>Frankenfels</t>
  </si>
  <si>
    <t>Puchenstuben</t>
  </si>
  <si>
    <t>Annaberg</t>
  </si>
  <si>
    <t>Bischofstetten</t>
  </si>
  <si>
    <t>Kilb</t>
  </si>
  <si>
    <t>Mank</t>
  </si>
  <si>
    <t>Kirnberg an der Mank</t>
  </si>
  <si>
    <t>Ruprechtshofen</t>
  </si>
  <si>
    <t>Wieselburg</t>
  </si>
  <si>
    <t>Petzenkirchen</t>
  </si>
  <si>
    <t>Erlauf</t>
  </si>
  <si>
    <t>Bergland</t>
  </si>
  <si>
    <t>Steinakirchen am Forst</t>
  </si>
  <si>
    <t>Wang</t>
  </si>
  <si>
    <t>Randegg</t>
  </si>
  <si>
    <t>Gresten</t>
  </si>
  <si>
    <t>Scheibbs</t>
  </si>
  <si>
    <t>Oberndorf an der Melk</t>
  </si>
  <si>
    <t>Gaming</t>
  </si>
  <si>
    <t>Lunz am See</t>
  </si>
  <si>
    <t>Amstetten</t>
  </si>
  <si>
    <t>Zeillern</t>
  </si>
  <si>
    <t>Strengberg</t>
  </si>
  <si>
    <t>Ardagger</t>
  </si>
  <si>
    <t>Viehdorf</t>
  </si>
  <si>
    <t>Neustadtl an der Donau</t>
  </si>
  <si>
    <t>Euratsfeld</t>
  </si>
  <si>
    <t>Ferschnitz</t>
  </si>
  <si>
    <t>Gaflenz</t>
  </si>
  <si>
    <t>Weyer</t>
  </si>
  <si>
    <t>Waidhofen an der Ybbs</t>
  </si>
  <si>
    <t>Ybbsitz</t>
  </si>
  <si>
    <t>Opponitz</t>
  </si>
  <si>
    <t>Hollenstein an der Ybbs</t>
  </si>
  <si>
    <t>Göstling an der Ybbs</t>
  </si>
  <si>
    <t>Haag</t>
  </si>
  <si>
    <t>Weistrach</t>
  </si>
  <si>
    <t>Seitenstetten</t>
  </si>
  <si>
    <t>Wolfsbach</t>
  </si>
  <si>
    <t>Ertl</t>
  </si>
  <si>
    <t>Biberbach</t>
  </si>
  <si>
    <t>Neuhofen an der Ybbs</t>
  </si>
  <si>
    <t>Allhartsberg</t>
  </si>
  <si>
    <t>Ybbs an der Donau</t>
  </si>
  <si>
    <t>Neumarkt an der Ybbs</t>
  </si>
  <si>
    <t>Blindenmarkt</t>
  </si>
  <si>
    <t>Krummnußbaum</t>
  </si>
  <si>
    <t>Pöchlarn</t>
  </si>
  <si>
    <t>Hürm</t>
  </si>
  <si>
    <t>Prinzersdorf</t>
  </si>
  <si>
    <t>Hafnerbach</t>
  </si>
  <si>
    <t>Melk</t>
  </si>
  <si>
    <t>Klosterneuburg</t>
  </si>
  <si>
    <t>Muckendorf-Wipfing</t>
  </si>
  <si>
    <t>Tulln an der Donau</t>
  </si>
  <si>
    <t>Königstetten</t>
  </si>
  <si>
    <t>Tulbing</t>
  </si>
  <si>
    <t>Zwentendorf an der Donau</t>
  </si>
  <si>
    <t>Langenrohr</t>
  </si>
  <si>
    <t>Sieghartskirchen</t>
  </si>
  <si>
    <t>Michelhausen</t>
  </si>
  <si>
    <t>Atzenbrugg</t>
  </si>
  <si>
    <t>Sitzenberg-Reidling</t>
  </si>
  <si>
    <t>Absdorf</t>
  </si>
  <si>
    <t>Stetteldorf am Wagram</t>
  </si>
  <si>
    <t>Hausleiten</t>
  </si>
  <si>
    <t>Königsbrunn am Wagram</t>
  </si>
  <si>
    <t>Kirchberg am Wagram</t>
  </si>
  <si>
    <t>Großriedenthal</t>
  </si>
  <si>
    <t>Fels am Wagram</t>
  </si>
  <si>
    <t>Grafenwörth</t>
  </si>
  <si>
    <t>Straß im Straßertale</t>
  </si>
  <si>
    <t>Gedersdorf</t>
  </si>
  <si>
    <t>Rohrendorf bei Krems</t>
  </si>
  <si>
    <t>Krems an der Donau</t>
  </si>
  <si>
    <t>Paudorf</t>
  </si>
  <si>
    <t>Furth bei Göttweig</t>
  </si>
  <si>
    <t>Sallingberg</t>
  </si>
  <si>
    <t>Rastenfeld</t>
  </si>
  <si>
    <t>Senftenberg</t>
  </si>
  <si>
    <t>Gföhl</t>
  </si>
  <si>
    <t>Krumau am Kamp</t>
  </si>
  <si>
    <t>Langenlois</t>
  </si>
  <si>
    <t>Lengenfeld</t>
  </si>
  <si>
    <t>Gars am Kamp</t>
  </si>
  <si>
    <t>Horn</t>
  </si>
  <si>
    <t>Altenburg</t>
  </si>
  <si>
    <t>Röhrenbach</t>
  </si>
  <si>
    <t>Brunn an der Wild</t>
  </si>
  <si>
    <t>Dürnstein</t>
  </si>
  <si>
    <t>Weißenkirchen in der Wachau</t>
  </si>
  <si>
    <t>Albrechtsberg an der Großen Krems</t>
  </si>
  <si>
    <t>Spitz</t>
  </si>
  <si>
    <t>Mühldorf</t>
  </si>
  <si>
    <t>Ottenschlag</t>
  </si>
  <si>
    <t>Schönbach</t>
  </si>
  <si>
    <t>Maria Laach am Jauerling</t>
  </si>
  <si>
    <t>Emmersdorf an der Donau</t>
  </si>
  <si>
    <t>Pöggstall</t>
  </si>
  <si>
    <t>Leiben</t>
  </si>
  <si>
    <t>Weiten</t>
  </si>
  <si>
    <t>Raxendorf</t>
  </si>
  <si>
    <t>Klein-Pöchlarn</t>
  </si>
  <si>
    <t>Martinsberg</t>
  </si>
  <si>
    <t>Gutenbrunn</t>
  </si>
  <si>
    <t>Marbach an der Donau</t>
  </si>
  <si>
    <t>Maria Taferl</t>
  </si>
  <si>
    <t>Hofamt Priel</t>
  </si>
  <si>
    <t>Yspertal</t>
  </si>
  <si>
    <t>Nöchling</t>
  </si>
  <si>
    <t>Großweikersdorf</t>
  </si>
  <si>
    <t>Ziersdorf</t>
  </si>
  <si>
    <t>Maissau</t>
  </si>
  <si>
    <t>Harmannsdorf</t>
  </si>
  <si>
    <t>Sitzendorf an der Schmida</t>
  </si>
  <si>
    <t>Ravelsbach</t>
  </si>
  <si>
    <t>Eggenburg</t>
  </si>
  <si>
    <t>Pulkau</t>
  </si>
  <si>
    <t>Röschitz</t>
  </si>
  <si>
    <t>Sigmundsherberg</t>
  </si>
  <si>
    <t>Japons</t>
  </si>
  <si>
    <t>Göpfritz an der Wild</t>
  </si>
  <si>
    <t>Allentsteig</t>
  </si>
  <si>
    <t>Dietmanns</t>
  </si>
  <si>
    <t>Raabs an der Thaya</t>
  </si>
  <si>
    <t>Karlstein an der Thaya</t>
  </si>
  <si>
    <t>Waidhofen an der Thaya</t>
  </si>
  <si>
    <t>Windigsteig</t>
  </si>
  <si>
    <t>Thaya</t>
  </si>
  <si>
    <t>Dobersberg</t>
  </si>
  <si>
    <t>Waldkirchen an der Thaya</t>
  </si>
  <si>
    <t>Kautzen</t>
  </si>
  <si>
    <t>Gastern</t>
  </si>
  <si>
    <t>Heidenreichstein</t>
  </si>
  <si>
    <t>Eggern</t>
  </si>
  <si>
    <t>Eisgarn</t>
  </si>
  <si>
    <t>Reingers</t>
  </si>
  <si>
    <t>Brand</t>
  </si>
  <si>
    <t>Litschau</t>
  </si>
  <si>
    <t>Schwarzenau</t>
  </si>
  <si>
    <t>Vitis</t>
  </si>
  <si>
    <t>Echsenbach</t>
  </si>
  <si>
    <t>Zwettl</t>
  </si>
  <si>
    <t>Rappottenstein</t>
  </si>
  <si>
    <t>Grafenschlag</t>
  </si>
  <si>
    <t>Großgöttfritz</t>
  </si>
  <si>
    <t>Waldhausen</t>
  </si>
  <si>
    <t>Langschlag</t>
  </si>
  <si>
    <t>Großschönau</t>
  </si>
  <si>
    <t>Arbesbach</t>
  </si>
  <si>
    <t>Schweiggers</t>
  </si>
  <si>
    <t>Kirchberg am Walde</t>
  </si>
  <si>
    <t>Hirschbach</t>
  </si>
  <si>
    <t>Schrems</t>
  </si>
  <si>
    <t>Hoheneich</t>
  </si>
  <si>
    <t>Gmünd</t>
  </si>
  <si>
    <t>Waldenstein</t>
  </si>
  <si>
    <t>Weitra</t>
  </si>
  <si>
    <t>Bad Großpertholz</t>
  </si>
  <si>
    <t>Allhaming</t>
  </si>
  <si>
    <t>Linz</t>
  </si>
  <si>
    <t>Puchenau</t>
  </si>
  <si>
    <t>Traun</t>
  </si>
  <si>
    <t>Ansfelden</t>
  </si>
  <si>
    <t>Pucking</t>
  </si>
  <si>
    <t>Leonding</t>
  </si>
  <si>
    <t>Pasching</t>
  </si>
  <si>
    <t>Hörsching</t>
  </si>
  <si>
    <t>Oftering</t>
  </si>
  <si>
    <t>Eferding</t>
  </si>
  <si>
    <t>Alkoven</t>
  </si>
  <si>
    <t>Wilhering</t>
  </si>
  <si>
    <t>Stroheim</t>
  </si>
  <si>
    <t>Fraham</t>
  </si>
  <si>
    <t>Hartkirchen</t>
  </si>
  <si>
    <t>Aschach an der Donau</t>
  </si>
  <si>
    <t>Haibach ob der Donau</t>
  </si>
  <si>
    <t>Engelhartszell</t>
  </si>
  <si>
    <t>Vichtenstein</t>
  </si>
  <si>
    <t>Esternberg</t>
  </si>
  <si>
    <t>Ottensheim</t>
  </si>
  <si>
    <t>Feldkirchen an der Donau</t>
  </si>
  <si>
    <t>Goldwörth</t>
  </si>
  <si>
    <t>Walding</t>
  </si>
  <si>
    <t>Kleinzell im Mühlkreis</t>
  </si>
  <si>
    <t>Neufelden</t>
  </si>
  <si>
    <t>Altenfelden</t>
  </si>
  <si>
    <t>Arnreit</t>
  </si>
  <si>
    <t>Kirchberg ob der Donau</t>
  </si>
  <si>
    <t>Lembach im Mühlkreis</t>
  </si>
  <si>
    <t>Niederkappel</t>
  </si>
  <si>
    <t>Putzleinsdorf</t>
  </si>
  <si>
    <t>Pfarrkirchen im Mühlkreis</t>
  </si>
  <si>
    <t>Hofkirchen im Mühlkreis</t>
  </si>
  <si>
    <t>Neustift im Mühlkreis</t>
  </si>
  <si>
    <t>Oberkappel</t>
  </si>
  <si>
    <t>Oepping</t>
  </si>
  <si>
    <t>Sarleinsbach</t>
  </si>
  <si>
    <t>Peilstein im Mühlviertel</t>
  </si>
  <si>
    <t>Kollerschlag</t>
  </si>
  <si>
    <t>Nebelberg</t>
  </si>
  <si>
    <t>Ulrichsberg</t>
  </si>
  <si>
    <t>Julbach</t>
  </si>
  <si>
    <t>Klaffer am Hochficht</t>
  </si>
  <si>
    <t>Schwarzenberg am Böhmerwald</t>
  </si>
  <si>
    <t>Haslach an der Mühl</t>
  </si>
  <si>
    <t>Niederwaldkirchen</t>
  </si>
  <si>
    <t>Herzogsdorf</t>
  </si>
  <si>
    <t>Zwettl an der Rodl</t>
  </si>
  <si>
    <t>Oberneukirchen</t>
  </si>
  <si>
    <t>Helfenberg</t>
  </si>
  <si>
    <t>Bad Leonfelden</t>
  </si>
  <si>
    <t>Vorderweißenbach</t>
  </si>
  <si>
    <t>Schenkenfelden</t>
  </si>
  <si>
    <t>Reichenthal</t>
  </si>
  <si>
    <t>Gramastetten</t>
  </si>
  <si>
    <t>Hellmonsödt</t>
  </si>
  <si>
    <t>Altenberg bei Linz</t>
  </si>
  <si>
    <t>Reichenau im Mühlkreis</t>
  </si>
  <si>
    <t>Kirchschlag bei Linz</t>
  </si>
  <si>
    <t>Engerwitzdorf</t>
  </si>
  <si>
    <t>Gallneukirchen</t>
  </si>
  <si>
    <t>Alberndorf in der Riedmark</t>
  </si>
  <si>
    <t>Neumarkt im Mühlkreis</t>
  </si>
  <si>
    <t>Unterweitersdorf</t>
  </si>
  <si>
    <t>Steyregg</t>
  </si>
  <si>
    <t>Katsdorf</t>
  </si>
  <si>
    <t>Wartberg ob der Aist</t>
  </si>
  <si>
    <t>Langenstein</t>
  </si>
  <si>
    <t>Pregarten</t>
  </si>
  <si>
    <t>Hagenberg im Mühlkreis</t>
  </si>
  <si>
    <t>Freistadt</t>
  </si>
  <si>
    <t>Hirschbach im Mühlkreis</t>
  </si>
  <si>
    <t>Sandl</t>
  </si>
  <si>
    <t>Liebenau</t>
  </si>
  <si>
    <t>Rainbach im Mühlkreis</t>
  </si>
  <si>
    <t>Leopoldschlag</t>
  </si>
  <si>
    <t>Windhaag bei Freistadt</t>
  </si>
  <si>
    <t>Grünbach</t>
  </si>
  <si>
    <t>Weitersfelden</t>
  </si>
  <si>
    <t>Unterweißenbach</t>
  </si>
  <si>
    <t>Schönau im Mühlkreis</t>
  </si>
  <si>
    <t>Königswiesen</t>
  </si>
  <si>
    <t>Pierbach</t>
  </si>
  <si>
    <t>Bad Zell</t>
  </si>
  <si>
    <t>Tragwein</t>
  </si>
  <si>
    <t>Lasberg</t>
  </si>
  <si>
    <t>Kefermarkt</t>
  </si>
  <si>
    <t>Gutau</t>
  </si>
  <si>
    <t>Mauthausen</t>
  </si>
  <si>
    <t>Schwertberg</t>
  </si>
  <si>
    <t>Ried in der Riedmark</t>
  </si>
  <si>
    <t>Perg</t>
  </si>
  <si>
    <t>Windhaag bei Perg</t>
  </si>
  <si>
    <t>Münzbach</t>
  </si>
  <si>
    <t>Rechberg</t>
  </si>
  <si>
    <t>Arbing</t>
  </si>
  <si>
    <t>Baumgartenberg</t>
  </si>
  <si>
    <t>Saxen</t>
  </si>
  <si>
    <t>Klam</t>
  </si>
  <si>
    <t>Grein</t>
  </si>
  <si>
    <t>Bad Kreuzen</t>
  </si>
  <si>
    <t>Pabneukirchen</t>
  </si>
  <si>
    <t>Dimbach</t>
  </si>
  <si>
    <t>Waldhausen im Strudengau</t>
  </si>
  <si>
    <t>Dorfstetten</t>
  </si>
  <si>
    <t>Steyr</t>
  </si>
  <si>
    <t>Aschach an der Steyr</t>
  </si>
  <si>
    <t>Haidershofen</t>
  </si>
  <si>
    <t>Ernsthofen</t>
  </si>
  <si>
    <t>Behamberg</t>
  </si>
  <si>
    <t>Maria Neustift</t>
  </si>
  <si>
    <t>Garsten</t>
  </si>
  <si>
    <t>Ternberg</t>
  </si>
  <si>
    <t>Losenstein</t>
  </si>
  <si>
    <t>Laussa</t>
  </si>
  <si>
    <t>Reichraming</t>
  </si>
  <si>
    <t>Großraming</t>
  </si>
  <si>
    <t>Enns</t>
  </si>
  <si>
    <t>Asten</t>
  </si>
  <si>
    <t>Ennsdorf</t>
  </si>
  <si>
    <t>Hargelsberg</t>
  </si>
  <si>
    <t>Kronstorf</t>
  </si>
  <si>
    <t>Niederneukirchen</t>
  </si>
  <si>
    <t>Hofkirchen im Traunkreis</t>
  </si>
  <si>
    <t>Wolfern</t>
  </si>
  <si>
    <t>Neuhofen an der Krems</t>
  </si>
  <si>
    <t>Schiedlberg</t>
  </si>
  <si>
    <t>Sierning</t>
  </si>
  <si>
    <t>Kematen an der Krems</t>
  </si>
  <si>
    <t>Rohr im Kremstal</t>
  </si>
  <si>
    <t>Piberbach</t>
  </si>
  <si>
    <t>Bad Hall</t>
  </si>
  <si>
    <t>Adlwang</t>
  </si>
  <si>
    <t>Nußbach</t>
  </si>
  <si>
    <t>Kremsmünster</t>
  </si>
  <si>
    <t>Ried im Traunkreis</t>
  </si>
  <si>
    <t>Wartberg an der Krems</t>
  </si>
  <si>
    <t>Schlierbach</t>
  </si>
  <si>
    <t>Oberschlierbach</t>
  </si>
  <si>
    <t>Kirchdorf an der Krems</t>
  </si>
  <si>
    <t>Steinbach am Ziehberg</t>
  </si>
  <si>
    <t>Micheldorf</t>
  </si>
  <si>
    <t>Klaus an der Pyhrnbahn</t>
  </si>
  <si>
    <t>Inzersdorf im Kremstal</t>
  </si>
  <si>
    <t>Hinterstoder</t>
  </si>
  <si>
    <t>Vorderstoder</t>
  </si>
  <si>
    <t>Roßleithen</t>
  </si>
  <si>
    <t>Windischgarsten</t>
  </si>
  <si>
    <t>Rosenau am Hengstpaß</t>
  </si>
  <si>
    <t>Spital am Pyhrn</t>
  </si>
  <si>
    <t>Molln</t>
  </si>
  <si>
    <t>Grünburg</t>
  </si>
  <si>
    <t>Waldneukirchen</t>
  </si>
  <si>
    <t>Steinbach an der Steyr</t>
  </si>
  <si>
    <t>Wels</t>
  </si>
  <si>
    <t>Thalheim bei Wels</t>
  </si>
  <si>
    <t>Buchkirchen</t>
  </si>
  <si>
    <t>Scharten</t>
  </si>
  <si>
    <t>Marchtrenk</t>
  </si>
  <si>
    <t>Holzhausen</t>
  </si>
  <si>
    <t>Sipbachzell</t>
  </si>
  <si>
    <t>Eggendorf im Traunkreis</t>
  </si>
  <si>
    <t>Gunskirchen</t>
  </si>
  <si>
    <t>Pennewang</t>
  </si>
  <si>
    <t>Offenhausen</t>
  </si>
  <si>
    <t>Krenglbach</t>
  </si>
  <si>
    <t>Pichl bei Wels</t>
  </si>
  <si>
    <t>Kematen am Innbach</t>
  </si>
  <si>
    <t>Steinhaus</t>
  </si>
  <si>
    <t>Sattledt</t>
  </si>
  <si>
    <t>Pettenbach</t>
  </si>
  <si>
    <t>Scharnstein</t>
  </si>
  <si>
    <t>Grünau im Almtal</t>
  </si>
  <si>
    <t>Lambach</t>
  </si>
  <si>
    <t>Stadl-Paura</t>
  </si>
  <si>
    <t>Steinerkirchen an der Traun</t>
  </si>
  <si>
    <t>Eberstalzell</t>
  </si>
  <si>
    <t>Bad Wimsbach-Neydharting</t>
  </si>
  <si>
    <t>Vorchdorf</t>
  </si>
  <si>
    <t>Kirchham</t>
  </si>
  <si>
    <t>Fischlham</t>
  </si>
  <si>
    <t>Edt bei Lambach</t>
  </si>
  <si>
    <t>Laakirchen</t>
  </si>
  <si>
    <t>Neukirchen bei Lambach</t>
  </si>
  <si>
    <t>Bachmanning</t>
  </si>
  <si>
    <t>Gaspoltshofen</t>
  </si>
  <si>
    <t>Weibern</t>
  </si>
  <si>
    <t>Aistersheim</t>
  </si>
  <si>
    <t>Haag am Hausruck</t>
  </si>
  <si>
    <t>Rottenbach</t>
  </si>
  <si>
    <t>Geboltskirchen</t>
  </si>
  <si>
    <t>Schwanenstadt</t>
  </si>
  <si>
    <t>Niederthalheim</t>
  </si>
  <si>
    <t>Desselbrunn</t>
  </si>
  <si>
    <t>Ohlsdorf</t>
  </si>
  <si>
    <t>Bad Schallerbach</t>
  </si>
  <si>
    <t>Wallern an der Trattnach</t>
  </si>
  <si>
    <t>Schlüßlberg</t>
  </si>
  <si>
    <t>Grieskirchen</t>
  </si>
  <si>
    <t>Michaelnbach</t>
  </si>
  <si>
    <t>Gallspach</t>
  </si>
  <si>
    <t>Meggenhofen</t>
  </si>
  <si>
    <t>Taufkirchen an der Trattnach</t>
  </si>
  <si>
    <t>Hofkirchen an der Trattnach</t>
  </si>
  <si>
    <t>Neumarkt im Hausruckkreis</t>
  </si>
  <si>
    <t>Altschwendt</t>
  </si>
  <si>
    <t>Peuerbach</t>
  </si>
  <si>
    <t>Natternbach</t>
  </si>
  <si>
    <t>Neukirchen am Walde</t>
  </si>
  <si>
    <t>Waizenkirchen</t>
  </si>
  <si>
    <t>Prambachkirchen</t>
  </si>
  <si>
    <t>Heiligenberg</t>
  </si>
  <si>
    <t>Wendling</t>
  </si>
  <si>
    <t>Pram</t>
  </si>
  <si>
    <t>Peterskirchen</t>
  </si>
  <si>
    <t>Riedau</t>
  </si>
  <si>
    <t>Taiskirchen im Innkreis</t>
  </si>
  <si>
    <t>Andrichsfurt</t>
  </si>
  <si>
    <t>Zell an der Pram</t>
  </si>
  <si>
    <t>Raab</t>
  </si>
  <si>
    <t>Enzenkirchen</t>
  </si>
  <si>
    <t>Andorf</t>
  </si>
  <si>
    <t>Sigharting</t>
  </si>
  <si>
    <t>Lambrechten</t>
  </si>
  <si>
    <t>Eggerding</t>
  </si>
  <si>
    <t>Taufkirchen an der Pram</t>
  </si>
  <si>
    <t>Diersbach</t>
  </si>
  <si>
    <t>Mayrhof</t>
  </si>
  <si>
    <t>Schärding</t>
  </si>
  <si>
    <t>Wernstein am Inn</t>
  </si>
  <si>
    <t>Schardenberg</t>
  </si>
  <si>
    <t>Freinberg</t>
  </si>
  <si>
    <t>Brunnenthal</t>
  </si>
  <si>
    <t>Rainbach im Innkreis</t>
  </si>
  <si>
    <t>Münzkirchen</t>
  </si>
  <si>
    <t>Kopfing im Innkreis</t>
  </si>
  <si>
    <t>Attnang-Puchheim</t>
  </si>
  <si>
    <t>Traunkirchen</t>
  </si>
  <si>
    <t>Ebensee</t>
  </si>
  <si>
    <t>Gmunden</t>
  </si>
  <si>
    <t>Pinsdorf</t>
  </si>
  <si>
    <t>Altmünster</t>
  </si>
  <si>
    <t>Gschwandt</t>
  </si>
  <si>
    <t>Bad Ischl</t>
  </si>
  <si>
    <t>Steeg</t>
  </si>
  <si>
    <t>Gosau</t>
  </si>
  <si>
    <t>Hallstatt</t>
  </si>
  <si>
    <t>Obertraun</t>
  </si>
  <si>
    <t>Vöcklabruck</t>
  </si>
  <si>
    <t>Ungenach</t>
  </si>
  <si>
    <t>Zell am Pettenfirst</t>
  </si>
  <si>
    <t>Regau</t>
  </si>
  <si>
    <t>Redlham</t>
  </si>
  <si>
    <t>Puchkirchen am Trattberg</t>
  </si>
  <si>
    <t>Timelkam</t>
  </si>
  <si>
    <t>Gampern</t>
  </si>
  <si>
    <t>Weyregg am Attersee</t>
  </si>
  <si>
    <t>Steinbach am Attersee</t>
  </si>
  <si>
    <t>Lenzing</t>
  </si>
  <si>
    <t>Seewalchen am Attersee</t>
  </si>
  <si>
    <t>Nußdorf am Attersee</t>
  </si>
  <si>
    <t>Vöcklamarkt</t>
  </si>
  <si>
    <t>Neukirchen an der Vöckla</t>
  </si>
  <si>
    <t>Frankenburg am Hausruck</t>
  </si>
  <si>
    <t>Pramet</t>
  </si>
  <si>
    <t>Redleiten</t>
  </si>
  <si>
    <t>Straß im Attergau</t>
  </si>
  <si>
    <t>Oberwang</t>
  </si>
  <si>
    <t>Frankenmarkt</t>
  </si>
  <si>
    <t>Pöndorf</t>
  </si>
  <si>
    <t>Fornach</t>
  </si>
  <si>
    <t>Zell am Moos</t>
  </si>
  <si>
    <t>Oberhofen am Irrsee</t>
  </si>
  <si>
    <t>Wolfsegg am Hausruck</t>
  </si>
  <si>
    <t>Manning</t>
  </si>
  <si>
    <t>Atzbach</t>
  </si>
  <si>
    <t>Eberschwang</t>
  </si>
  <si>
    <t>Ried im Innkreis</t>
  </si>
  <si>
    <t>Tumeltsham</t>
  </si>
  <si>
    <t>Neuhofen im Innkreis</t>
  </si>
  <si>
    <t>Schildorn</t>
  </si>
  <si>
    <t>Hohenzell</t>
  </si>
  <si>
    <t>Geiersberg</t>
  </si>
  <si>
    <t>Waldzell</t>
  </si>
  <si>
    <t>Mettmach</t>
  </si>
  <si>
    <t>Kirchheim im Innkreis</t>
  </si>
  <si>
    <t>Mehrnbach</t>
  </si>
  <si>
    <t>Gurten</t>
  </si>
  <si>
    <t>Geinberg</t>
  </si>
  <si>
    <t>Altheim</t>
  </si>
  <si>
    <t>Polling im Innkreis</t>
  </si>
  <si>
    <t>Weng im Innkreis</t>
  </si>
  <si>
    <t>Mühlheim am Inn</t>
  </si>
  <si>
    <t>Mining</t>
  </si>
  <si>
    <t>Eitzing</t>
  </si>
  <si>
    <t>Aurolzmünster</t>
  </si>
  <si>
    <t>Utzenaich</t>
  </si>
  <si>
    <t>Ort im Innkreis</t>
  </si>
  <si>
    <t>Suben</t>
  </si>
  <si>
    <t>Antiesenhofen</t>
  </si>
  <si>
    <t>Reichersberg</t>
  </si>
  <si>
    <t>Obernberg am Inn</t>
  </si>
  <si>
    <t>Weilbach</t>
  </si>
  <si>
    <t>Anif</t>
  </si>
  <si>
    <t>Grödig</t>
  </si>
  <si>
    <t>Großgmain</t>
  </si>
  <si>
    <t>Lofer</t>
  </si>
  <si>
    <t>Unken</t>
  </si>
  <si>
    <t>Weißbach bei Lofer</t>
  </si>
  <si>
    <t>Bergheim</t>
  </si>
  <si>
    <t>Anthering</t>
  </si>
  <si>
    <t>Oberndorf bei Salzburg</t>
  </si>
  <si>
    <t>Bürmoos</t>
  </si>
  <si>
    <t>Lamprechtshausen</t>
  </si>
  <si>
    <t>Göming</t>
  </si>
  <si>
    <t>Ostermiething</t>
  </si>
  <si>
    <t>Franking</t>
  </si>
  <si>
    <t>Geretsberg</t>
  </si>
  <si>
    <t>Gilgenberg am Weilhart</t>
  </si>
  <si>
    <t>Schwand im Innkreis</t>
  </si>
  <si>
    <t>Moosdorf</t>
  </si>
  <si>
    <t>Eggelsberg</t>
  </si>
  <si>
    <t>Feldkirchen bei Mattighofen</t>
  </si>
  <si>
    <t>Handenberg</t>
  </si>
  <si>
    <t>Neukirchen an der Enknach</t>
  </si>
  <si>
    <t>Nußdorf am Haunsberg</t>
  </si>
  <si>
    <t>Elixhausen</t>
  </si>
  <si>
    <t>Obertrum am See</t>
  </si>
  <si>
    <t>Mattsee</t>
  </si>
  <si>
    <t>Seeham</t>
  </si>
  <si>
    <t>Berndorf bei Salzburg</t>
  </si>
  <si>
    <t>Perwang am Grabensee</t>
  </si>
  <si>
    <t>Neumarkt am Wallersee</t>
  </si>
  <si>
    <t>Köstendorf</t>
  </si>
  <si>
    <t>Straßwalchen</t>
  </si>
  <si>
    <t>Schleedorf</t>
  </si>
  <si>
    <t>Munderfing</t>
  </si>
  <si>
    <t>Pfaffstätt</t>
  </si>
  <si>
    <t>Auerbach</t>
  </si>
  <si>
    <t>Jeging</t>
  </si>
  <si>
    <t>Mattighofen</t>
  </si>
  <si>
    <t>Schalchen</t>
  </si>
  <si>
    <t>Kirchberg bei Mattighofen</t>
  </si>
  <si>
    <t>Pischelsdorf am Engelbach</t>
  </si>
  <si>
    <t>Maria Schmolln</t>
  </si>
  <si>
    <t>Höhnhart</t>
  </si>
  <si>
    <t>Aspach</t>
  </si>
  <si>
    <t>Uttendorf</t>
  </si>
  <si>
    <t>Mauerkirchen</t>
  </si>
  <si>
    <t>Moosbach</t>
  </si>
  <si>
    <t>Treubach</t>
  </si>
  <si>
    <t>Roßbach</t>
  </si>
  <si>
    <t>Burgkirchen</t>
  </si>
  <si>
    <t>Braunau am Inn</t>
  </si>
  <si>
    <t>Hallwang</t>
  </si>
  <si>
    <t>Eugendorf</t>
  </si>
  <si>
    <t>Henndorf am Wallersee</t>
  </si>
  <si>
    <t>Thalgau</t>
  </si>
  <si>
    <t>Mondsee</t>
  </si>
  <si>
    <t>Koppl</t>
  </si>
  <si>
    <t>Hof bei Salzburg</t>
  </si>
  <si>
    <t>Ebenau</t>
  </si>
  <si>
    <t>Faistenau</t>
  </si>
  <si>
    <t>Plainfeld</t>
  </si>
  <si>
    <t>Fuschl am See</t>
  </si>
  <si>
    <t>Strobl</t>
  </si>
  <si>
    <t>Hallein</t>
  </si>
  <si>
    <t>Oberalm</t>
  </si>
  <si>
    <t>Puch bei Hallein</t>
  </si>
  <si>
    <t>Adnet</t>
  </si>
  <si>
    <t>Krispl</t>
  </si>
  <si>
    <t>Kuchl</t>
  </si>
  <si>
    <t>Golling an der Salzach</t>
  </si>
  <si>
    <t>Abtenau</t>
  </si>
  <si>
    <t>Rußbach am Paß Gschütt</t>
  </si>
  <si>
    <t>Werfen</t>
  </si>
  <si>
    <t>Pfarrwerfen</t>
  </si>
  <si>
    <t>Werfenweng</t>
  </si>
  <si>
    <t>Bischofshofen</t>
  </si>
  <si>
    <t>Mühlbach am Hochkönig</t>
  </si>
  <si>
    <t>Hüttau</t>
  </si>
  <si>
    <t>Eben im Pongau</t>
  </si>
  <si>
    <t>Filzmoos</t>
  </si>
  <si>
    <t>Altenmarkt im Pongau</t>
  </si>
  <si>
    <t>Flachau</t>
  </si>
  <si>
    <t>Radstadt</t>
  </si>
  <si>
    <t>Forstau</t>
  </si>
  <si>
    <t>Untertauern</t>
  </si>
  <si>
    <t>Tweng</t>
  </si>
  <si>
    <t>Mauterndorf</t>
  </si>
  <si>
    <t>Mariapfarr</t>
  </si>
  <si>
    <t>Weißpriach</t>
  </si>
  <si>
    <t>Göriach</t>
  </si>
  <si>
    <t>Lessach</t>
  </si>
  <si>
    <t>Tamsweg</t>
  </si>
  <si>
    <t>Muhr</t>
  </si>
  <si>
    <t>Zederhaus</t>
  </si>
  <si>
    <t>Unternberg</t>
  </si>
  <si>
    <t>Ramingstein</t>
  </si>
  <si>
    <t>Thomatal</t>
  </si>
  <si>
    <t>Wagrain</t>
  </si>
  <si>
    <t>Kleinarl</t>
  </si>
  <si>
    <t>Großarl</t>
  </si>
  <si>
    <t>Hüttschlag</t>
  </si>
  <si>
    <t>Schwarzach im Pongau</t>
  </si>
  <si>
    <t>Goldegg</t>
  </si>
  <si>
    <t>Bad Hofgastein</t>
  </si>
  <si>
    <t>Dorfgastein</t>
  </si>
  <si>
    <t>Bad Gastein</t>
  </si>
  <si>
    <t>Lend</t>
  </si>
  <si>
    <t>Dienten am Hochkönig</t>
  </si>
  <si>
    <t>Taxenbach</t>
  </si>
  <si>
    <t>Rauris</t>
  </si>
  <si>
    <t>Bruck an der Großglocknerstraße</t>
  </si>
  <si>
    <t>Zell am See</t>
  </si>
  <si>
    <t>Kaprun</t>
  </si>
  <si>
    <t>Piesendorf</t>
  </si>
  <si>
    <t>Niedernsill</t>
  </si>
  <si>
    <t>Stuhlfelden</t>
  </si>
  <si>
    <t>Mittersill</t>
  </si>
  <si>
    <t>Hollersbach im Pinzgau</t>
  </si>
  <si>
    <t>Bramberg am Wildkogel</t>
  </si>
  <si>
    <t>Neukirchen am Großvenediger</t>
  </si>
  <si>
    <t>Wald im Pinzgau</t>
  </si>
  <si>
    <t>Krimml</t>
  </si>
  <si>
    <t>Maishofen</t>
  </si>
  <si>
    <t>Viehhofen</t>
  </si>
  <si>
    <t>Saalfelden am Steinernen Meer</t>
  </si>
  <si>
    <t>Maria Alm am Steinernen Meer</t>
  </si>
  <si>
    <t>Leogang</t>
  </si>
  <si>
    <t>Hall in Tirol</t>
  </si>
  <si>
    <t>Innsbruck</t>
  </si>
  <si>
    <t>Rum</t>
  </si>
  <si>
    <t>Thaur</t>
  </si>
  <si>
    <t>Absam</t>
  </si>
  <si>
    <t>Mils</t>
  </si>
  <si>
    <t>Gnadenwald</t>
  </si>
  <si>
    <t>Ampass</t>
  </si>
  <si>
    <t>Aldrans</t>
  </si>
  <si>
    <t>Lans</t>
  </si>
  <si>
    <t>Sistrans</t>
  </si>
  <si>
    <t>Rinn</t>
  </si>
  <si>
    <t>Tulfes</t>
  </si>
  <si>
    <t>Patsch</t>
  </si>
  <si>
    <t>Ellbögen</t>
  </si>
  <si>
    <t>Götzens</t>
  </si>
  <si>
    <t>Birgitz</t>
  </si>
  <si>
    <t>Axams</t>
  </si>
  <si>
    <t>Grinzens</t>
  </si>
  <si>
    <t>Seefeld in Tirol</t>
  </si>
  <si>
    <t>Reith bei Seefeld</t>
  </si>
  <si>
    <t>Leutasch</t>
  </si>
  <si>
    <t>Scharnitz</t>
  </si>
  <si>
    <t>Volders</t>
  </si>
  <si>
    <t>Wattens</t>
  </si>
  <si>
    <t>Wattenberg</t>
  </si>
  <si>
    <t>Kolsass</t>
  </si>
  <si>
    <t>Kolsassberg</t>
  </si>
  <si>
    <t>Weer</t>
  </si>
  <si>
    <t>Baumkirchen</t>
  </si>
  <si>
    <t>Fritzens</t>
  </si>
  <si>
    <t>Terfens</t>
  </si>
  <si>
    <t>Schwaz</t>
  </si>
  <si>
    <t>Weerberg</t>
  </si>
  <si>
    <t>Vomp</t>
  </si>
  <si>
    <t>Stans</t>
  </si>
  <si>
    <t>Pill</t>
  </si>
  <si>
    <t>Schönberg im Stubaital</t>
  </si>
  <si>
    <t>Mieders</t>
  </si>
  <si>
    <t>Matrei am Brenner</t>
  </si>
  <si>
    <t>Navis</t>
  </si>
  <si>
    <t>Steinach am Brenner</t>
  </si>
  <si>
    <t>Trins</t>
  </si>
  <si>
    <t>Gries am Brenner</t>
  </si>
  <si>
    <t>Obernberg am Brenner</t>
  </si>
  <si>
    <t>Natters</t>
  </si>
  <si>
    <t>Mutters</t>
  </si>
  <si>
    <t>Telfes im Stubai</t>
  </si>
  <si>
    <t>Fulpmes</t>
  </si>
  <si>
    <t>Neustift im Stubaital</t>
  </si>
  <si>
    <t>Zirl</t>
  </si>
  <si>
    <t>Oberperfuss</t>
  </si>
  <si>
    <t>Kematen in Tirol</t>
  </si>
  <si>
    <t>Völs</t>
  </si>
  <si>
    <t>Unterperfuss</t>
  </si>
  <si>
    <t>Ranggen</t>
  </si>
  <si>
    <t>Sellrain</t>
  </si>
  <si>
    <t>Gries im Sellrain</t>
  </si>
  <si>
    <t>Jenbach</t>
  </si>
  <si>
    <t>Wiesing</t>
  </si>
  <si>
    <t>Achenkirch</t>
  </si>
  <si>
    <t>Gallzein</t>
  </si>
  <si>
    <t>Brixlegg</t>
  </si>
  <si>
    <t>Münster</t>
  </si>
  <si>
    <t>Kramsach</t>
  </si>
  <si>
    <t>Brandenberg</t>
  </si>
  <si>
    <t>Reith im Alpbachtal</t>
  </si>
  <si>
    <t>Alpbach</t>
  </si>
  <si>
    <t>Rattenberg</t>
  </si>
  <si>
    <t>Radfeld</t>
  </si>
  <si>
    <t>Kundl</t>
  </si>
  <si>
    <t>Breitenbach am Inn</t>
  </si>
  <si>
    <t>Bruck am Ziller</t>
  </si>
  <si>
    <t>Strass im Zillertal</t>
  </si>
  <si>
    <t>Schlitters</t>
  </si>
  <si>
    <t>Fügen</t>
  </si>
  <si>
    <t>Fügenberg</t>
  </si>
  <si>
    <t>Hart im Zillertal</t>
  </si>
  <si>
    <t>Uderns</t>
  </si>
  <si>
    <t>Kaltenbach</t>
  </si>
  <si>
    <t>Ried im Zillertal</t>
  </si>
  <si>
    <t>Stumm</t>
  </si>
  <si>
    <t>Stummerberg</t>
  </si>
  <si>
    <t>Zellberg</t>
  </si>
  <si>
    <t>Hainzenberg</t>
  </si>
  <si>
    <t>Zell am Ziller</t>
  </si>
  <si>
    <t>Gerlos</t>
  </si>
  <si>
    <t>Hippach</t>
  </si>
  <si>
    <t>Ramsau im Zillertal</t>
  </si>
  <si>
    <t>Mayrhofen</t>
  </si>
  <si>
    <t>Finkenberg</t>
  </si>
  <si>
    <t>Tux</t>
  </si>
  <si>
    <t>Wörgl</t>
  </si>
  <si>
    <t>Itter</t>
  </si>
  <si>
    <t>Söll</t>
  </si>
  <si>
    <t>Angerberg</t>
  </si>
  <si>
    <t>Angath</t>
  </si>
  <si>
    <t>Kirchbichl</t>
  </si>
  <si>
    <t>Bad Häring</t>
  </si>
  <si>
    <t>Mariastein</t>
  </si>
  <si>
    <t>Kufstein</t>
  </si>
  <si>
    <t>Schwoich</t>
  </si>
  <si>
    <t>Thiersee</t>
  </si>
  <si>
    <t>Langkampfen</t>
  </si>
  <si>
    <t>Ebbs</t>
  </si>
  <si>
    <t>Niederndorf</t>
  </si>
  <si>
    <t>Erl</t>
  </si>
  <si>
    <t>Walchsee</t>
  </si>
  <si>
    <t>Kössen</t>
  </si>
  <si>
    <t>Niederndorferberg</t>
  </si>
  <si>
    <t>Rettenschöss</t>
  </si>
  <si>
    <t>Scheffau am Wilden Kaiser</t>
  </si>
  <si>
    <t>Ellmau</t>
  </si>
  <si>
    <t>Going am Wilden Kaiser</t>
  </si>
  <si>
    <t>Westendorf</t>
  </si>
  <si>
    <t>Brixen im Thale</t>
  </si>
  <si>
    <t>Kirchberg in Tirol</t>
  </si>
  <si>
    <t>Kitzbühel</t>
  </si>
  <si>
    <t>Oberndorf in Tirol</t>
  </si>
  <si>
    <t>Jochberg</t>
  </si>
  <si>
    <t>St. Johann in Tirol</t>
  </si>
  <si>
    <t>Kirchdorf in Tirol</t>
  </si>
  <si>
    <t>Waidring</t>
  </si>
  <si>
    <t>Schwendt</t>
  </si>
  <si>
    <t>Fieberbrunn</t>
  </si>
  <si>
    <t>St. Jakob in Haus</t>
  </si>
  <si>
    <t>St. Ulrich am Pillersee</t>
  </si>
  <si>
    <t>Hochfilzen</t>
  </si>
  <si>
    <t>Inzing</t>
  </si>
  <si>
    <t>Hatting</t>
  </si>
  <si>
    <t>Flaurling</t>
  </si>
  <si>
    <t>Pfaffenhofen</t>
  </si>
  <si>
    <t>Oberhofen im Inntal</t>
  </si>
  <si>
    <t>Pettnau</t>
  </si>
  <si>
    <t>Telfs</t>
  </si>
  <si>
    <t>Wildermieming</t>
  </si>
  <si>
    <t>Mieming</t>
  </si>
  <si>
    <t>Obsteig</t>
  </si>
  <si>
    <t>Rietz</t>
  </si>
  <si>
    <t>Stams</t>
  </si>
  <si>
    <t>Mötz</t>
  </si>
  <si>
    <t>Silz</t>
  </si>
  <si>
    <t>Haiming</t>
  </si>
  <si>
    <t>Roppen</t>
  </si>
  <si>
    <t>Sautens</t>
  </si>
  <si>
    <t>Oetz</t>
  </si>
  <si>
    <t>Umhausen</t>
  </si>
  <si>
    <t>Längenfeld</t>
  </si>
  <si>
    <t>Sölden</t>
  </si>
  <si>
    <t>Imst</t>
  </si>
  <si>
    <t>Karres</t>
  </si>
  <si>
    <t>Karrösten</t>
  </si>
  <si>
    <t>Tarrenz</t>
  </si>
  <si>
    <t>Nassereith</t>
  </si>
  <si>
    <t>Arzl im Pitztal</t>
  </si>
  <si>
    <t>Wenns</t>
  </si>
  <si>
    <t>Jerzens</t>
  </si>
  <si>
    <t>Schönwies</t>
  </si>
  <si>
    <t>Imsterberg</t>
  </si>
  <si>
    <t>Landeck</t>
  </si>
  <si>
    <t>Zams</t>
  </si>
  <si>
    <t>Fließ</t>
  </si>
  <si>
    <t>Prutz</t>
  </si>
  <si>
    <t>Faggen</t>
  </si>
  <si>
    <t>Kauns</t>
  </si>
  <si>
    <t>Kaunerberg</t>
  </si>
  <si>
    <t>Fendels</t>
  </si>
  <si>
    <t>Ried im Oberinntal</t>
  </si>
  <si>
    <t>Ladis</t>
  </si>
  <si>
    <t>Fiss</t>
  </si>
  <si>
    <t>Serfaus</t>
  </si>
  <si>
    <t>Tösens</t>
  </si>
  <si>
    <t>Pfunds</t>
  </si>
  <si>
    <t>Nauders</t>
  </si>
  <si>
    <t>Spiss</t>
  </si>
  <si>
    <t>Pians</t>
  </si>
  <si>
    <t>Tobadill</t>
  </si>
  <si>
    <t>See</t>
  </si>
  <si>
    <t>Kappl</t>
  </si>
  <si>
    <t>Ischgl</t>
  </si>
  <si>
    <t>Galtür</t>
  </si>
  <si>
    <t>Strengen</t>
  </si>
  <si>
    <t>Flirsch</t>
  </si>
  <si>
    <t>Pettneu am Arlberg</t>
  </si>
  <si>
    <t>St. Anton am Arlberg</t>
  </si>
  <si>
    <t>Grins</t>
  </si>
  <si>
    <t>Reutte</t>
  </si>
  <si>
    <t>Höfen</t>
  </si>
  <si>
    <t>Wängle</t>
  </si>
  <si>
    <t>Heiterwang</t>
  </si>
  <si>
    <t>Bichlbach</t>
  </si>
  <si>
    <t>Berwang</t>
  </si>
  <si>
    <t>Namlos</t>
  </si>
  <si>
    <t>Lermoos</t>
  </si>
  <si>
    <t>Ehrwald</t>
  </si>
  <si>
    <t>Biberwier</t>
  </si>
  <si>
    <t>Stanzach</t>
  </si>
  <si>
    <t>Elmen</t>
  </si>
  <si>
    <t>Vorderhornbach</t>
  </si>
  <si>
    <t>Hinterhornbach</t>
  </si>
  <si>
    <t>Pfafflar</t>
  </si>
  <si>
    <t>Gramais</t>
  </si>
  <si>
    <t>Häselgehr</t>
  </si>
  <si>
    <t>Elbigenalp</t>
  </si>
  <si>
    <t>Bach</t>
  </si>
  <si>
    <t>Holzgau</t>
  </si>
  <si>
    <t>Forchach</t>
  </si>
  <si>
    <t>Weißenbach am Lech</t>
  </si>
  <si>
    <t>Nesselwängle</t>
  </si>
  <si>
    <t>Grän</t>
  </si>
  <si>
    <t>Tannheim</t>
  </si>
  <si>
    <t>Schattwald</t>
  </si>
  <si>
    <t>Vils</t>
  </si>
  <si>
    <t>Jungholz</t>
  </si>
  <si>
    <t>Bludenz</t>
  </si>
  <si>
    <t>Bürs</t>
  </si>
  <si>
    <t>Bürserberg</t>
  </si>
  <si>
    <t>Nenzing</t>
  </si>
  <si>
    <t>Thüringen</t>
  </si>
  <si>
    <t>Ludesch</t>
  </si>
  <si>
    <t>Nüziders</t>
  </si>
  <si>
    <t>Bludesch</t>
  </si>
  <si>
    <t>Thüringerberg</t>
  </si>
  <si>
    <t>St. Gerold</t>
  </si>
  <si>
    <t>Blons</t>
  </si>
  <si>
    <t>Sonntag</t>
  </si>
  <si>
    <t>Fontanella</t>
  </si>
  <si>
    <t>Raggal</t>
  </si>
  <si>
    <t>Dalaas</t>
  </si>
  <si>
    <t>Klösterle</t>
  </si>
  <si>
    <t>Lech</t>
  </si>
  <si>
    <t>St. Anton im Montafon</t>
  </si>
  <si>
    <t>Vandans</t>
  </si>
  <si>
    <t>Tschagguns</t>
  </si>
  <si>
    <t>Schruns</t>
  </si>
  <si>
    <t>Bartholomäberg</t>
  </si>
  <si>
    <t>Silbertal</t>
  </si>
  <si>
    <t>Gaschurn</t>
  </si>
  <si>
    <t>Feldkirch</t>
  </si>
  <si>
    <t>Göfis</t>
  </si>
  <si>
    <t>Meiningen</t>
  </si>
  <si>
    <t>Frastanz</t>
  </si>
  <si>
    <t>Satteins</t>
  </si>
  <si>
    <t>Schlins</t>
  </si>
  <si>
    <t>Rankweil</t>
  </si>
  <si>
    <t>Übersaxen</t>
  </si>
  <si>
    <t>Zwischenwasser</t>
  </si>
  <si>
    <t>Viktorsberg</t>
  </si>
  <si>
    <t>Weiler</t>
  </si>
  <si>
    <t>Götzis</t>
  </si>
  <si>
    <t>Mäder</t>
  </si>
  <si>
    <t>Koblach</t>
  </si>
  <si>
    <t>Altach</t>
  </si>
  <si>
    <t>Hohenems</t>
  </si>
  <si>
    <t>Dornbirn</t>
  </si>
  <si>
    <t>Schwarzach</t>
  </si>
  <si>
    <t>Alberschwende</t>
  </si>
  <si>
    <t>Egg</t>
  </si>
  <si>
    <t>Andelsbuch</t>
  </si>
  <si>
    <t>Schwarzenberg</t>
  </si>
  <si>
    <t>Bezau</t>
  </si>
  <si>
    <t>Bizau</t>
  </si>
  <si>
    <t>Mellau</t>
  </si>
  <si>
    <t>Schnepfau</t>
  </si>
  <si>
    <t>Au</t>
  </si>
  <si>
    <t>Damüls</t>
  </si>
  <si>
    <t>Schoppernau</t>
  </si>
  <si>
    <t>Schröcken</t>
  </si>
  <si>
    <t>Lustenau</t>
  </si>
  <si>
    <t>Bregenz</t>
  </si>
  <si>
    <t>Lochau</t>
  </si>
  <si>
    <t>Hörbranz</t>
  </si>
  <si>
    <t>Hohenweiler</t>
  </si>
  <si>
    <t>Kennelbach</t>
  </si>
  <si>
    <t>Wolfurt</t>
  </si>
  <si>
    <t>Lauterach</t>
  </si>
  <si>
    <t>Langen bei Bregenz</t>
  </si>
  <si>
    <t>Doren</t>
  </si>
  <si>
    <t>Sulzberg</t>
  </si>
  <si>
    <t>Langenegg</t>
  </si>
  <si>
    <t>Riefensberg</t>
  </si>
  <si>
    <t>Lingenau</t>
  </si>
  <si>
    <t>Hittisau</t>
  </si>
  <si>
    <t>Sibratsgfäll</t>
  </si>
  <si>
    <t>Hard</t>
  </si>
  <si>
    <t>Fußach</t>
  </si>
  <si>
    <t>Höchst</t>
  </si>
  <si>
    <t>Gaißau</t>
  </si>
  <si>
    <t>Mittelberg</t>
  </si>
  <si>
    <t>Eisenstadt</t>
  </si>
  <si>
    <t>Siegendorf</t>
  </si>
  <si>
    <t>Zagersdorf</t>
  </si>
  <si>
    <t>Klingenbach</t>
  </si>
  <si>
    <t>Loipersbach im Burgenland</t>
  </si>
  <si>
    <t>Draßburg</t>
  </si>
  <si>
    <t>Schattendorf</t>
  </si>
  <si>
    <t>Hirm</t>
  </si>
  <si>
    <t>Krensdorf</t>
  </si>
  <si>
    <t>Sigleß</t>
  </si>
  <si>
    <t>Pöttsching</t>
  </si>
  <si>
    <t>Zillingtal</t>
  </si>
  <si>
    <t>Steinbrunn</t>
  </si>
  <si>
    <t>Wulkaprodersdorf</t>
  </si>
  <si>
    <t>Antau</t>
  </si>
  <si>
    <t>Großhöflein</t>
  </si>
  <si>
    <t>Müllendorf</t>
  </si>
  <si>
    <t>Hornstein</t>
  </si>
  <si>
    <t>Trausdorf an der Wulka</t>
  </si>
  <si>
    <t>Oslip</t>
  </si>
  <si>
    <t>Rust</t>
  </si>
  <si>
    <t>Mörbisch am See</t>
  </si>
  <si>
    <t>Schützen am Gebirge</t>
  </si>
  <si>
    <t>Donnerskirchen</t>
  </si>
  <si>
    <t>Purbach am Neusiedler See</t>
  </si>
  <si>
    <t>Winden am See</t>
  </si>
  <si>
    <t>Jois</t>
  </si>
  <si>
    <t>Neusiedl am See</t>
  </si>
  <si>
    <t>Parndorf</t>
  </si>
  <si>
    <t>Weiden am See</t>
  </si>
  <si>
    <t>Gols</t>
  </si>
  <si>
    <t>Mönchhof</t>
  </si>
  <si>
    <t>Halbturn</t>
  </si>
  <si>
    <t>Frauenkirchen</t>
  </si>
  <si>
    <t>Podersdorf am See</t>
  </si>
  <si>
    <t>Illmitz</t>
  </si>
  <si>
    <t>Apetlon</t>
  </si>
  <si>
    <t>Wallern im Burgenland</t>
  </si>
  <si>
    <t>Pamhagen</t>
  </si>
  <si>
    <t>Tadten</t>
  </si>
  <si>
    <t>Andau</t>
  </si>
  <si>
    <t>Neudörfl</t>
  </si>
  <si>
    <t>Bad Sauerbrunn</t>
  </si>
  <si>
    <t>Wiesen</t>
  </si>
  <si>
    <t>Mattersburg</t>
  </si>
  <si>
    <t>Forchtenstein</t>
  </si>
  <si>
    <t>Marz</t>
  </si>
  <si>
    <t>Rohrbach bei Mattersburg</t>
  </si>
  <si>
    <t>Sieggraben</t>
  </si>
  <si>
    <t>Deutschkreutz</t>
  </si>
  <si>
    <t>Nikitsch</t>
  </si>
  <si>
    <t>Großwarasdorf</t>
  </si>
  <si>
    <t>Neckenmarkt</t>
  </si>
  <si>
    <t>Horitschon</t>
  </si>
  <si>
    <t>Lackendorf</t>
  </si>
  <si>
    <t>Lackenbach</t>
  </si>
  <si>
    <t>Ritzing</t>
  </si>
  <si>
    <t>Weppersdorf</t>
  </si>
  <si>
    <t>Kobersdorf</t>
  </si>
  <si>
    <t>Kaisersdorf</t>
  </si>
  <si>
    <t>Neutal</t>
  </si>
  <si>
    <t>Stoob</t>
  </si>
  <si>
    <t>Oberpullendorf</t>
  </si>
  <si>
    <t>Lutzmannsburg</t>
  </si>
  <si>
    <t>Draßmarkt</t>
  </si>
  <si>
    <t>Piringsdorf</t>
  </si>
  <si>
    <t>Weingraben</t>
  </si>
  <si>
    <t>Oberwart</t>
  </si>
  <si>
    <t>Loipersdorf-Kitzladen</t>
  </si>
  <si>
    <t>Markt Allhau</t>
  </si>
  <si>
    <t>Wolfau</t>
  </si>
  <si>
    <t>Riedlingsdorf</t>
  </si>
  <si>
    <t>Pinkafeld</t>
  </si>
  <si>
    <t>Grafenschachen</t>
  </si>
  <si>
    <t>Bad Tatzmannsdorf</t>
  </si>
  <si>
    <t>Oberschützen</t>
  </si>
  <si>
    <t>Mariasdorf</t>
  </si>
  <si>
    <t>Bernstein</t>
  </si>
  <si>
    <t>Unterkohlstätten</t>
  </si>
  <si>
    <t>Pilgersdorf</t>
  </si>
  <si>
    <t>Lockenhaus</t>
  </si>
  <si>
    <t>Mannersdorf an der Rabnitz</t>
  </si>
  <si>
    <t>Oberloisdorf</t>
  </si>
  <si>
    <t>Steinberg-Dörfl</t>
  </si>
  <si>
    <t>Stadtschlaining</t>
  </si>
  <si>
    <t>Weiden bei Rechnitz</t>
  </si>
  <si>
    <t>Markt Neuhodis</t>
  </si>
  <si>
    <t>Rechnitz</t>
  </si>
  <si>
    <t>Schachendorf</t>
  </si>
  <si>
    <t>Hannersdorf</t>
  </si>
  <si>
    <t>Rotenturm an der Pinka</t>
  </si>
  <si>
    <t>Großpetersdorf</t>
  </si>
  <si>
    <t>Jabing</t>
  </si>
  <si>
    <t>Mischendorf</t>
  </si>
  <si>
    <t>Kohfidisch</t>
  </si>
  <si>
    <t>Eberau</t>
  </si>
  <si>
    <t>Strem</t>
  </si>
  <si>
    <t>Kemeten</t>
  </si>
  <si>
    <t>Litzelsdorf</t>
  </si>
  <si>
    <t>Ollersdorf im Burgenland</t>
  </si>
  <si>
    <t>Olbendorf</t>
  </si>
  <si>
    <t>Güttenbach</t>
  </si>
  <si>
    <t>Neuberg im Burgenland</t>
  </si>
  <si>
    <t>Güssing</t>
  </si>
  <si>
    <t>Kukmirn</t>
  </si>
  <si>
    <t>Tobaj</t>
  </si>
  <si>
    <t>Stegersbach</t>
  </si>
  <si>
    <t>Stinatz</t>
  </si>
  <si>
    <t>Heiligenkreuz im Lafnitztal</t>
  </si>
  <si>
    <t>Eltendorf</t>
  </si>
  <si>
    <t>Königsdorf</t>
  </si>
  <si>
    <t>Rudersdorf</t>
  </si>
  <si>
    <t>Deutsch Kaltenbrunn</t>
  </si>
  <si>
    <t>Graz</t>
  </si>
  <si>
    <t>Kumberg</t>
  </si>
  <si>
    <t>Eggersdorf bei Graz</t>
  </si>
  <si>
    <t>Hausmannstätten</t>
  </si>
  <si>
    <t>Feldkirchen bei Graz</t>
  </si>
  <si>
    <t>Hart bei Graz</t>
  </si>
  <si>
    <t>Vasoldsberg</t>
  </si>
  <si>
    <t>Gössendorf</t>
  </si>
  <si>
    <t>Heiligenkreuz am Waasen</t>
  </si>
  <si>
    <t>Jagerberg</t>
  </si>
  <si>
    <t>Mettersdorf am Saßbach</t>
  </si>
  <si>
    <t>Gratkorn</t>
  </si>
  <si>
    <t>Semriach</t>
  </si>
  <si>
    <t>Peggau</t>
  </si>
  <si>
    <t>Deutschfeistritz</t>
  </si>
  <si>
    <t>Übelbach</t>
  </si>
  <si>
    <t>Frohnleiten</t>
  </si>
  <si>
    <t>Pernegg an der Mur</t>
  </si>
  <si>
    <t>Wundschuh</t>
  </si>
  <si>
    <t>Hitzendorf</t>
  </si>
  <si>
    <t>Stallhofen</t>
  </si>
  <si>
    <t>Weiz</t>
  </si>
  <si>
    <t>Passail</t>
  </si>
  <si>
    <t>Fladnitz an der Teichalm</t>
  </si>
  <si>
    <t>Puch bei Weiz</t>
  </si>
  <si>
    <t>Floing</t>
  </si>
  <si>
    <t>Anger</t>
  </si>
  <si>
    <t>Birkfeld</t>
  </si>
  <si>
    <t>Strallegg</t>
  </si>
  <si>
    <t>Gleisdorf</t>
  </si>
  <si>
    <t>Ilztal</t>
  </si>
  <si>
    <t>Hartberg</t>
  </si>
  <si>
    <t>Grafendorf bei Hartberg</t>
  </si>
  <si>
    <t>Lafnitz</t>
  </si>
  <si>
    <t>Rohrbach an der Lafnitz</t>
  </si>
  <si>
    <t>Friedberg</t>
  </si>
  <si>
    <t>Dechantskirchen</t>
  </si>
  <si>
    <t>Pinggau</t>
  </si>
  <si>
    <t>Schäffern</t>
  </si>
  <si>
    <t>Vorau</t>
  </si>
  <si>
    <t>Wenigzell</t>
  </si>
  <si>
    <t>Sinabelkirchen</t>
  </si>
  <si>
    <t>Ilz</t>
  </si>
  <si>
    <t>Großwilfersdorf</t>
  </si>
  <si>
    <t>Großsteinbach</t>
  </si>
  <si>
    <t>Bad Waltersdorf</t>
  </si>
  <si>
    <t>Ebersdorf</t>
  </si>
  <si>
    <t>Buch</t>
  </si>
  <si>
    <t>Fürstenfeld</t>
  </si>
  <si>
    <t>Loipersdorf bei Fürstenfeld</t>
  </si>
  <si>
    <t>Burgau</t>
  </si>
  <si>
    <t>Neudau</t>
  </si>
  <si>
    <t>Laßnitzhöhe</t>
  </si>
  <si>
    <t>Nestelbach bei Graz</t>
  </si>
  <si>
    <t>Markt Hartmannsdorf</t>
  </si>
  <si>
    <t>Ottendorf an der Rittschein</t>
  </si>
  <si>
    <t>Kirchberg an der Raab</t>
  </si>
  <si>
    <t>Feldbach</t>
  </si>
  <si>
    <t>Edelsbach bei Feldbach</t>
  </si>
  <si>
    <t>Paldau</t>
  </si>
  <si>
    <t>Gnas</t>
  </si>
  <si>
    <t>Bad Gleichenberg</t>
  </si>
  <si>
    <t>Straden</t>
  </si>
  <si>
    <t>Fehring</t>
  </si>
  <si>
    <t>Unterlamm</t>
  </si>
  <si>
    <t>Kapfenstein</t>
  </si>
  <si>
    <t>Tieschen</t>
  </si>
  <si>
    <t>Söchau</t>
  </si>
  <si>
    <t>Jennersdorf</t>
  </si>
  <si>
    <t>Mogersdorf</t>
  </si>
  <si>
    <t>Minihof-Liebau</t>
  </si>
  <si>
    <t>Neuhaus am Klausenbach</t>
  </si>
  <si>
    <t>Kalsdorf bei Graz</t>
  </si>
  <si>
    <t>Werndorf</t>
  </si>
  <si>
    <t>Wildon</t>
  </si>
  <si>
    <t>Hengsberg</t>
  </si>
  <si>
    <t>Allerheiligen bei Wildon</t>
  </si>
  <si>
    <t>Gabersdorf</t>
  </si>
  <si>
    <t>Leibnitz</t>
  </si>
  <si>
    <t>Gralla</t>
  </si>
  <si>
    <t>Wagna</t>
  </si>
  <si>
    <t>Kitzeck im Sausal</t>
  </si>
  <si>
    <t>Gleinstätten</t>
  </si>
  <si>
    <t>Heimschuh</t>
  </si>
  <si>
    <t>Großklein</t>
  </si>
  <si>
    <t>Arnfels</t>
  </si>
  <si>
    <t>Oberhaag</t>
  </si>
  <si>
    <t>Gamlitz</t>
  </si>
  <si>
    <t>Straß in Steiermark</t>
  </si>
  <si>
    <t>Mureck</t>
  </si>
  <si>
    <t>Deutsch Goritz</t>
  </si>
  <si>
    <t>Bad Radkersburg</t>
  </si>
  <si>
    <t>Halbenrain</t>
  </si>
  <si>
    <t>Klöch</t>
  </si>
  <si>
    <t>Lieboch</t>
  </si>
  <si>
    <t>Lannach</t>
  </si>
  <si>
    <t>Preding</t>
  </si>
  <si>
    <t>Stainz</t>
  </si>
  <si>
    <t>Wettmannstätten</t>
  </si>
  <si>
    <t>Frauental an der Laßnitz</t>
  </si>
  <si>
    <t>Deutschlandsberg</t>
  </si>
  <si>
    <t>Schwanberg</t>
  </si>
  <si>
    <t>Pölfing-Brunn</t>
  </si>
  <si>
    <t>Wies</t>
  </si>
  <si>
    <t>Eibiswald</t>
  </si>
  <si>
    <t>Mooskirchen</t>
  </si>
  <si>
    <t>Ligist</t>
  </si>
  <si>
    <t>Krottendorf-Gaisfeld</t>
  </si>
  <si>
    <t>Voitsberg</t>
  </si>
  <si>
    <t>Bärnbach</t>
  </si>
  <si>
    <t>Kainach bei Voitsberg</t>
  </si>
  <si>
    <t>Köflach</t>
  </si>
  <si>
    <t>Rosental an der Kainach</t>
  </si>
  <si>
    <t>Edelschrott</t>
  </si>
  <si>
    <t>Maria Lankowitz</t>
  </si>
  <si>
    <t>Bruck an der Mur</t>
  </si>
  <si>
    <t>Kapfenberg</t>
  </si>
  <si>
    <t>Gasen</t>
  </si>
  <si>
    <t>Thörl</t>
  </si>
  <si>
    <t>Turnau</t>
  </si>
  <si>
    <t>Mariazell</t>
  </si>
  <si>
    <t>Kindberg</t>
  </si>
  <si>
    <t>Stanz im Mürztal</t>
  </si>
  <si>
    <t>Fischbach</t>
  </si>
  <si>
    <t>Langenwang</t>
  </si>
  <si>
    <t>Krieglach</t>
  </si>
  <si>
    <t>Ratten</t>
  </si>
  <si>
    <t>Rettenegg</t>
  </si>
  <si>
    <t>Mürzzuschlag</t>
  </si>
  <si>
    <t>Spital am Semmering</t>
  </si>
  <si>
    <t>Neuberg an der Mürz</t>
  </si>
  <si>
    <t>Leoben</t>
  </si>
  <si>
    <t>Niklasdorf</t>
  </si>
  <si>
    <t>Kraubath an der Mur</t>
  </si>
  <si>
    <t>Knittelfeld</t>
  </si>
  <si>
    <t>Kobenz</t>
  </si>
  <si>
    <t>Seckau</t>
  </si>
  <si>
    <t>Zeltweg</t>
  </si>
  <si>
    <t>Weißkirchen in Steiermark</t>
  </si>
  <si>
    <t>Obdach</t>
  </si>
  <si>
    <t>Judenburg</t>
  </si>
  <si>
    <t>Fohnsdorf</t>
  </si>
  <si>
    <t>Pusterwald</t>
  </si>
  <si>
    <t>Kammern im Liesingtal</t>
  </si>
  <si>
    <t>Mautern in Steiermark</t>
  </si>
  <si>
    <t>Kalwang</t>
  </si>
  <si>
    <t>Wald am Schoberpaß</t>
  </si>
  <si>
    <t>Gaishorn am See</t>
  </si>
  <si>
    <t>Trieben</t>
  </si>
  <si>
    <t>Hohentauern</t>
  </si>
  <si>
    <t>Rottenmann</t>
  </si>
  <si>
    <t>Eisenerz</t>
  </si>
  <si>
    <t>Trofaiach</t>
  </si>
  <si>
    <t>Vordernberg</t>
  </si>
  <si>
    <t>Radmer</t>
  </si>
  <si>
    <t>Scheifling</t>
  </si>
  <si>
    <t>Mühlen</t>
  </si>
  <si>
    <t>Niederwölz</t>
  </si>
  <si>
    <t>Schöder</t>
  </si>
  <si>
    <t>Murau</t>
  </si>
  <si>
    <t>Ranten</t>
  </si>
  <si>
    <t>Selzthal</t>
  </si>
  <si>
    <t>Lassing</t>
  </si>
  <si>
    <t>Ardning</t>
  </si>
  <si>
    <t>Admont</t>
  </si>
  <si>
    <t>Wildalpen</t>
  </si>
  <si>
    <t>Landl</t>
  </si>
  <si>
    <t>Liezen</t>
  </si>
  <si>
    <t>Wörschach</t>
  </si>
  <si>
    <t>Aigen im Ennstal</t>
  </si>
  <si>
    <t>Öblarn</t>
  </si>
  <si>
    <t>Gröbming</t>
  </si>
  <si>
    <t>Haus</t>
  </si>
  <si>
    <t>Schladming</t>
  </si>
  <si>
    <t>Bad Mitterndorf</t>
  </si>
  <si>
    <t>Bad Aussee</t>
  </si>
  <si>
    <t>Altaussee</t>
  </si>
  <si>
    <t>Grundlsee</t>
  </si>
  <si>
    <t>Villach</t>
  </si>
  <si>
    <t>Moosburg</t>
  </si>
  <si>
    <t>Maria Saal</t>
  </si>
  <si>
    <t>Köttmannsdorf</t>
  </si>
  <si>
    <t>Ludmannsdorf</t>
  </si>
  <si>
    <t>Maria Wörth</t>
  </si>
  <si>
    <t>Völkermarkt</t>
  </si>
  <si>
    <t>Diex</t>
  </si>
  <si>
    <t>Griffen</t>
  </si>
  <si>
    <t>Ruden</t>
  </si>
  <si>
    <t>Poggersdorf</t>
  </si>
  <si>
    <t>Grafenstein</t>
  </si>
  <si>
    <t>Gallizien</t>
  </si>
  <si>
    <t>Sittersdorf</t>
  </si>
  <si>
    <t>Eberndorf</t>
  </si>
  <si>
    <t>Globasnitz</t>
  </si>
  <si>
    <t>Bleiburg</t>
  </si>
  <si>
    <t>Maria Rain</t>
  </si>
  <si>
    <t>Ferlach</t>
  </si>
  <si>
    <t>Feistritz im Rosental</t>
  </si>
  <si>
    <t>Pörtschach am Wörther See</t>
  </si>
  <si>
    <t>Techelsberg am Wörther See</t>
  </si>
  <si>
    <t>Velden am Wörther See</t>
  </si>
  <si>
    <t>Rosegg</t>
  </si>
  <si>
    <t>Wernberg</t>
  </si>
  <si>
    <t>Kappel am Krappfeld</t>
  </si>
  <si>
    <t>Guttaring</t>
  </si>
  <si>
    <t>Straßburg</t>
  </si>
  <si>
    <t>Gurk</t>
  </si>
  <si>
    <t>Glödnitz</t>
  </si>
  <si>
    <t>Friesach</t>
  </si>
  <si>
    <t>Metnitz</t>
  </si>
  <si>
    <t>Brückl</t>
  </si>
  <si>
    <t>Eberstein</t>
  </si>
  <si>
    <t>Hüttenberg</t>
  </si>
  <si>
    <t>Wolfsberg</t>
  </si>
  <si>
    <t>Preitenegg</t>
  </si>
  <si>
    <t>Bad St. Leonhard im Lavanttal</t>
  </si>
  <si>
    <t>Reichenfels</t>
  </si>
  <si>
    <t>Lavamünd</t>
  </si>
  <si>
    <t>Bad Bleiberg</t>
  </si>
  <si>
    <t>Arriach</t>
  </si>
  <si>
    <t>Feld am See</t>
  </si>
  <si>
    <t>Radenthein</t>
  </si>
  <si>
    <t>Bad Kleinkirchheim</t>
  </si>
  <si>
    <t>Steindorf am Ossiacher See</t>
  </si>
  <si>
    <t>Glanegg</t>
  </si>
  <si>
    <t>Liebenfels</t>
  </si>
  <si>
    <t>Feldkirchen in Kärnten</t>
  </si>
  <si>
    <t>Himmelberg</t>
  </si>
  <si>
    <t>Gnesau</t>
  </si>
  <si>
    <t>Ossiach</t>
  </si>
  <si>
    <t>Arnoldstein</t>
  </si>
  <si>
    <t>Feistritz an der Gail</t>
  </si>
  <si>
    <t>Hermagor</t>
  </si>
  <si>
    <t>Kirchbach</t>
  </si>
  <si>
    <t>Dellach</t>
  </si>
  <si>
    <t>Kötschach-Mauthen</t>
  </si>
  <si>
    <t>Ferndorf</t>
  </si>
  <si>
    <t>Paternion</t>
  </si>
  <si>
    <t>Fresach</t>
  </si>
  <si>
    <t>Stockenboi</t>
  </si>
  <si>
    <t>Weißenstein</t>
  </si>
  <si>
    <t>Sachsenburg</t>
  </si>
  <si>
    <t>Steinfeld</t>
  </si>
  <si>
    <t>Greifenburg</t>
  </si>
  <si>
    <t>Weißensee</t>
  </si>
  <si>
    <t>Berg im Drautal</t>
  </si>
  <si>
    <t>Irschen</t>
  </si>
  <si>
    <t>Oberdrauburg</t>
  </si>
  <si>
    <t>Nikolsdorf</t>
  </si>
  <si>
    <t>Spittal an der Drau</t>
  </si>
  <si>
    <t>Baldramsdorf</t>
  </si>
  <si>
    <t>Lendorf</t>
  </si>
  <si>
    <t>Obervellach</t>
  </si>
  <si>
    <t>Mallnitz</t>
  </si>
  <si>
    <t>Flattach</t>
  </si>
  <si>
    <t>Stall</t>
  </si>
  <si>
    <t>Rangersdorf</t>
  </si>
  <si>
    <t>Winklern</t>
  </si>
  <si>
    <t>Mörtschach</t>
  </si>
  <si>
    <t>Großkirchheim</t>
  </si>
  <si>
    <t>Trebesing</t>
  </si>
  <si>
    <t>Malta</t>
  </si>
  <si>
    <t>Lienz</t>
  </si>
  <si>
    <t>Oberlienz</t>
  </si>
  <si>
    <t>Thurn</t>
  </si>
  <si>
    <t>Gaimberg</t>
  </si>
  <si>
    <t>Lavant</t>
  </si>
  <si>
    <t>Tristach</t>
  </si>
  <si>
    <t>Amlach</t>
  </si>
  <si>
    <t>Leisach</t>
  </si>
  <si>
    <t>Assling</t>
  </si>
  <si>
    <t>Anras</t>
  </si>
  <si>
    <t>Abfaltersbach</t>
  </si>
  <si>
    <t>Strassen</t>
  </si>
  <si>
    <t>Heinfels</t>
  </si>
  <si>
    <t>Sillian</t>
  </si>
  <si>
    <t>Außervillgraten</t>
  </si>
  <si>
    <t>Innervillgraten</t>
  </si>
  <si>
    <t>Kartitsch</t>
  </si>
  <si>
    <t>Obertilliach</t>
  </si>
  <si>
    <t>Untertilliach</t>
  </si>
  <si>
    <t>Ainet</t>
  </si>
  <si>
    <t>St. Johann im Walde</t>
  </si>
  <si>
    <t>Schlaiten</t>
  </si>
  <si>
    <t>Hopfgarten in Defereggen</t>
  </si>
  <si>
    <t>Matrei in Osttirol</t>
  </si>
  <si>
    <t>Virgen</t>
  </si>
  <si>
    <t>Nußdorf-Debant</t>
  </si>
  <si>
    <t>Dölsach</t>
  </si>
  <si>
    <t>Iselsberg-Stronach</t>
  </si>
  <si>
    <t>Oggau am Neusiedler See</t>
  </si>
  <si>
    <t>Sankt Margarethen im Burgenland</t>
  </si>
  <si>
    <t>Wimpassing an der Leitha</t>
  </si>
  <si>
    <t>Loretto</t>
  </si>
  <si>
    <t>Stotzing</t>
  </si>
  <si>
    <t>Bocksdorf</t>
  </si>
  <si>
    <t>Burgauberg-Neudauberg</t>
  </si>
  <si>
    <t>Gerersdorf-Sulz</t>
  </si>
  <si>
    <t>Heiligenbrunn</t>
  </si>
  <si>
    <t>Neustift bei Güssing</t>
  </si>
  <si>
    <t>Sankt Michael im Burgenland</t>
  </si>
  <si>
    <t>Hackerberg</t>
  </si>
  <si>
    <t>Wörterberg</t>
  </si>
  <si>
    <t>Großmürbisch</t>
  </si>
  <si>
    <t>Inzenhof</t>
  </si>
  <si>
    <t>Kleinmürbisch</t>
  </si>
  <si>
    <t>Tschanigraben</t>
  </si>
  <si>
    <t>Heugraben</t>
  </si>
  <si>
    <t>Rohr im Burgenland</t>
  </si>
  <si>
    <t>Bildein</t>
  </si>
  <si>
    <t>Rauchwart</t>
  </si>
  <si>
    <t>Moschendorf</t>
  </si>
  <si>
    <t>Sankt Martin an der Raab</t>
  </si>
  <si>
    <t>Weichselbaum</t>
  </si>
  <si>
    <t>Mühlgraben</t>
  </si>
  <si>
    <t>Pöttelsdorf</t>
  </si>
  <si>
    <t>Baumgarten</t>
  </si>
  <si>
    <t>Zemendorf-Stöttera</t>
  </si>
  <si>
    <t>Bruckneudorf</t>
  </si>
  <si>
    <t>Sankt Andrä am Zicksee</t>
  </si>
  <si>
    <t>Edelstal</t>
  </si>
  <si>
    <t>Frankenau-Unterpullendorf</t>
  </si>
  <si>
    <t>Markt Sankt Martin</t>
  </si>
  <si>
    <t>Raiding</t>
  </si>
  <si>
    <t>Unterfrauenhaid</t>
  </si>
  <si>
    <t>Unterrabnitz-Schwendgraben</t>
  </si>
  <si>
    <t>Deutsch Schützen-Eisenberg</t>
  </si>
  <si>
    <t>Oberdorf im Burgenland</t>
  </si>
  <si>
    <t>Unterwart</t>
  </si>
  <si>
    <t>Wiesfleck</t>
  </si>
  <si>
    <t>Neustift an der Lafnitz</t>
  </si>
  <si>
    <t>Badersdorf</t>
  </si>
  <si>
    <t>Schandorf</t>
  </si>
  <si>
    <t>Hermagor-Pressegger See</t>
  </si>
  <si>
    <t>Gitschtal</t>
  </si>
  <si>
    <t>Lesachtal</t>
  </si>
  <si>
    <t>Klagenfurt Land</t>
  </si>
  <si>
    <t>Ebenthal in Kärnten</t>
  </si>
  <si>
    <t>Keutschach am See</t>
  </si>
  <si>
    <t>Zell</t>
  </si>
  <si>
    <t>Magdalensberg</t>
  </si>
  <si>
    <t>Sankt Veit an der Glan</t>
  </si>
  <si>
    <t>Althofen</t>
  </si>
  <si>
    <t>Deutsch-Griffen</t>
  </si>
  <si>
    <t>Mölbling</t>
  </si>
  <si>
    <t>Weitensfeld im Gurktal</t>
  </si>
  <si>
    <t>Frauenstein</t>
  </si>
  <si>
    <t>Dellach im Drautal</t>
  </si>
  <si>
    <t>Kleblach-Lind</t>
  </si>
  <si>
    <t>Rennweg am Katschberg</t>
  </si>
  <si>
    <t>Krems in Kärnten</t>
  </si>
  <si>
    <t>Lurnfeld</t>
  </si>
  <si>
    <t>Reißeck</t>
  </si>
  <si>
    <t>Villach Land</t>
  </si>
  <si>
    <t>Hohenthurn</t>
  </si>
  <si>
    <t>Nötsch im Gailtal</t>
  </si>
  <si>
    <t>Eisenkappel-Vellach</t>
  </si>
  <si>
    <t>Feistritz ob Bleiburg</t>
  </si>
  <si>
    <t>Feldkirchen</t>
  </si>
  <si>
    <t>Albeck</t>
  </si>
  <si>
    <t>Reichenau</t>
  </si>
  <si>
    <t>Steuerberg</t>
  </si>
  <si>
    <t>Aschbach-Markt</t>
  </si>
  <si>
    <t>Kematen an der Ybbs</t>
  </si>
  <si>
    <t>Oed-Oehling</t>
  </si>
  <si>
    <t>Sonntagberg</t>
  </si>
  <si>
    <t>Wallsee-Sindelburg</t>
  </si>
  <si>
    <t>Winklarn</t>
  </si>
  <si>
    <t>Altenmarkt an der Triesting</t>
  </si>
  <si>
    <t>Furth an der Triesting</t>
  </si>
  <si>
    <t>Heiligenkreuz</t>
  </si>
  <si>
    <t>Hernstein</t>
  </si>
  <si>
    <t>Reisenberg</t>
  </si>
  <si>
    <t>Schönau an der Triesting</t>
  </si>
  <si>
    <t>Au am Leithaberge</t>
  </si>
  <si>
    <t>Bad Deutsch-Altenburg</t>
  </si>
  <si>
    <t>Enzersdorf an der Fischa</t>
  </si>
  <si>
    <t>Göttlesbrunn-Arbesthal</t>
  </si>
  <si>
    <t>Hainburg a.d. Donau</t>
  </si>
  <si>
    <t>Haslau-Maria Ellend</t>
  </si>
  <si>
    <t>Hundsheim</t>
  </si>
  <si>
    <t>Petronell-Carnuntum</t>
  </si>
  <si>
    <t>Scharndorf</t>
  </si>
  <si>
    <t>Aderklaa</t>
  </si>
  <si>
    <t>Andlersdorf</t>
  </si>
  <si>
    <t>Deutsch-Wagram</t>
  </si>
  <si>
    <t>Glinzendorf</t>
  </si>
  <si>
    <t>Großhofen</t>
  </si>
  <si>
    <t>Groß-Schweinbarth</t>
  </si>
  <si>
    <t>Mannsdorf an der Donau</t>
  </si>
  <si>
    <t>Marchegg</t>
  </si>
  <si>
    <t>Matzen-Raggendorf</t>
  </si>
  <si>
    <t>Palterndorf-Dobermannsdorf</t>
  </si>
  <si>
    <t>Parbasdorf</t>
  </si>
  <si>
    <t>Ringelsdorf-Niederabsdorf</t>
  </si>
  <si>
    <t>Schönkirchen-Reyersdorf</t>
  </si>
  <si>
    <t>Sulz im Weinviertel</t>
  </si>
  <si>
    <t>Weiden an der March</t>
  </si>
  <si>
    <t>Amaliendorf-Aalfang</t>
  </si>
  <si>
    <t>Brand-Nagelberg</t>
  </si>
  <si>
    <t>Großdietmanns</t>
  </si>
  <si>
    <t>Moorbad Harbach</t>
  </si>
  <si>
    <t>Haugschlag</t>
  </si>
  <si>
    <t>Unserfrau-Altweitra</t>
  </si>
  <si>
    <t>Alberndorf im Pulkautal</t>
  </si>
  <si>
    <t>Grabern</t>
  </si>
  <si>
    <t>Heldenberg</t>
  </si>
  <si>
    <t>Hohenwarth-Mühlbach a.M.</t>
  </si>
  <si>
    <t>Nappersdorf-Kammersdorf</t>
  </si>
  <si>
    <t>Pernersdorf</t>
  </si>
  <si>
    <t>Retzbach</t>
  </si>
  <si>
    <t>Seefeld-Kadolz</t>
  </si>
  <si>
    <t>Burgschleinitz-Kühnring</t>
  </si>
  <si>
    <t>Drosendorf-Zissersdorf</t>
  </si>
  <si>
    <t>Irnfritz-Messern</t>
  </si>
  <si>
    <t>Meiseldorf</t>
  </si>
  <si>
    <t>Pernegg</t>
  </si>
  <si>
    <t>Rosenburg-Mold</t>
  </si>
  <si>
    <t>Straning-Grafenberg</t>
  </si>
  <si>
    <t>Hagenbrunn</t>
  </si>
  <si>
    <t>Leobendorf</t>
  </si>
  <si>
    <t>Rußbach</t>
  </si>
  <si>
    <t>Stetten</t>
  </si>
  <si>
    <t>Aggsbach</t>
  </si>
  <si>
    <t>Bergern im Dunkelsteinerwald</t>
  </si>
  <si>
    <t>Hadersdorf-Kammern</t>
  </si>
  <si>
    <t>Jaidhof</t>
  </si>
  <si>
    <t>Lichtenau im Waldviertel</t>
  </si>
  <si>
    <t>Mautern an der Donau</t>
  </si>
  <si>
    <t>Rossatz-Arnsdorf</t>
  </si>
  <si>
    <t>Stratzing</t>
  </si>
  <si>
    <t>Weinzierl am Walde</t>
  </si>
  <si>
    <t>Schönberg am Kamp</t>
  </si>
  <si>
    <t>Droß</t>
  </si>
  <si>
    <t>Kleinzell</t>
  </si>
  <si>
    <t>Mitterbach am Erlaufsee</t>
  </si>
  <si>
    <t>Rohrbach an der Gölsen</t>
  </si>
  <si>
    <t>Artstetten-Pöbring</t>
  </si>
  <si>
    <t>Dunkelsteinerwald</t>
  </si>
  <si>
    <t>Golling an der Erlauf</t>
  </si>
  <si>
    <t>Münichreith-Laimbach</t>
  </si>
  <si>
    <t>Persenbeug-Gottsdorf</t>
  </si>
  <si>
    <t>Schönbühel-Aggsbach</t>
  </si>
  <si>
    <t>Schollach</t>
  </si>
  <si>
    <t>Zelking-Matzleinsdorf</t>
  </si>
  <si>
    <t>Texingtal</t>
  </si>
  <si>
    <t>Fallbach</t>
  </si>
  <si>
    <t>Gaubitsch</t>
  </si>
  <si>
    <t>Hochleithen</t>
  </si>
  <si>
    <t>Kreuttal</t>
  </si>
  <si>
    <t>Kreuzstetten</t>
  </si>
  <si>
    <t>Staatz</t>
  </si>
  <si>
    <t>Ulrichskirchen-Schleinbach</t>
  </si>
  <si>
    <t>Wienerwald</t>
  </si>
  <si>
    <t>Altendorf</t>
  </si>
  <si>
    <t>Aspang-Markt</t>
  </si>
  <si>
    <t>Buchbach</t>
  </si>
  <si>
    <t>Enzenreith</t>
  </si>
  <si>
    <t>Natschbach-Loipersbach</t>
  </si>
  <si>
    <t>Otterthal</t>
  </si>
  <si>
    <t>Prigglitz</t>
  </si>
  <si>
    <t>Raach am Hochgebirge</t>
  </si>
  <si>
    <t>St. Corona am Wechsel</t>
  </si>
  <si>
    <t>Scheiblingkirchen-Thernberg</t>
  </si>
  <si>
    <t>Schrattenbach</t>
  </si>
  <si>
    <t>Thomasberg</t>
  </si>
  <si>
    <t>Wartmannstetten</t>
  </si>
  <si>
    <t>Würflach</t>
  </si>
  <si>
    <t>Höflein an der Hohen Wand</t>
  </si>
  <si>
    <t>Brand-Laaben</t>
  </si>
  <si>
    <t>Gerersdorf</t>
  </si>
  <si>
    <t>Hofstetten-Grünau</t>
  </si>
  <si>
    <t>Haunoldstein</t>
  </si>
  <si>
    <t>Inzersdorf-Getzersdorf</t>
  </si>
  <si>
    <t>Maria-Anzbach</t>
  </si>
  <si>
    <t>Markersdorf-Haindorf</t>
  </si>
  <si>
    <t>Neustift-Innermanzing</t>
  </si>
  <si>
    <t>Nußdorf ob der Traisen</t>
  </si>
  <si>
    <t>Obritzberg-Rust</t>
  </si>
  <si>
    <t>Wölbling</t>
  </si>
  <si>
    <t>Gresten-Land</t>
  </si>
  <si>
    <t>Purgstall an der Erlauf</t>
  </si>
  <si>
    <t>Reinsberg</t>
  </si>
  <si>
    <t>Wieselburg-Land</t>
  </si>
  <si>
    <t>Tulln</t>
  </si>
  <si>
    <t>Judenau-Baumgarten</t>
  </si>
  <si>
    <t>Zeiselmauer-Wolfpassing</t>
  </si>
  <si>
    <t>Groß-Siegharts</t>
  </si>
  <si>
    <t>Ludweis-Aigen</t>
  </si>
  <si>
    <t>Pfaffenschlag bei Waidhofen a.d.Thaya</t>
  </si>
  <si>
    <t>Waidhofen an der Thaya-Land</t>
  </si>
  <si>
    <t>Bad Fischau-Brunn</t>
  </si>
  <si>
    <t>Hochneukirchen-Gschaidt</t>
  </si>
  <si>
    <t>Hohe Wand</t>
  </si>
  <si>
    <t>Lichtenwörth</t>
  </si>
  <si>
    <t>Matzendorf-Hölles</t>
  </si>
  <si>
    <t>Muggendorf</t>
  </si>
  <si>
    <t>Waidmannsfeld</t>
  </si>
  <si>
    <t>Walpersbach</t>
  </si>
  <si>
    <t>Weikersdorf am Steinfelde</t>
  </si>
  <si>
    <t>Winzendorf-Muthmannsdorf</t>
  </si>
  <si>
    <t>Wöllersdorf-Steinabrückl</t>
  </si>
  <si>
    <t>Zillingdorf</t>
  </si>
  <si>
    <t>Gerasdorf bei Wien</t>
  </si>
  <si>
    <t>Klein-Neusiedl</t>
  </si>
  <si>
    <t>Lanzendorf</t>
  </si>
  <si>
    <t>Maria-Lanzendorf</t>
  </si>
  <si>
    <t>Moosbrunn</t>
  </si>
  <si>
    <t>Rauchenwarth</t>
  </si>
  <si>
    <t>Tullnerbach</t>
  </si>
  <si>
    <t>Bärnkopf</t>
  </si>
  <si>
    <t>Kirchschlag</t>
  </si>
  <si>
    <t>Kottes-Purk</t>
  </si>
  <si>
    <t>Altmelon</t>
  </si>
  <si>
    <t>Pölla</t>
  </si>
  <si>
    <t>Zwettl-Niederösterreich</t>
  </si>
  <si>
    <t>Haigermoos</t>
  </si>
  <si>
    <t>Helpfau-Uttendorf</t>
  </si>
  <si>
    <t>Hochburg-Ach</t>
  </si>
  <si>
    <t>Lengau</t>
  </si>
  <si>
    <t>Palting</t>
  </si>
  <si>
    <t>Tarsdorf</t>
  </si>
  <si>
    <t>Überackern</t>
  </si>
  <si>
    <t>Hinzenbach</t>
  </si>
  <si>
    <t>Pupping</t>
  </si>
  <si>
    <t>Kaltenberg</t>
  </si>
  <si>
    <t>Waldburg</t>
  </si>
  <si>
    <t>Bruck-Waasen</t>
  </si>
  <si>
    <t>Eschenau im Hausruckkreis</t>
  </si>
  <si>
    <t>Kallham</t>
  </si>
  <si>
    <t>Pötting</t>
  </si>
  <si>
    <t>Pollham</t>
  </si>
  <si>
    <t>Steegen</t>
  </si>
  <si>
    <t>Tollet</t>
  </si>
  <si>
    <t>Edlbach</t>
  </si>
  <si>
    <t>Micheldorf in Oberösterreich</t>
  </si>
  <si>
    <t>Kirchberg-Thening</t>
  </si>
  <si>
    <t>Allerheiligen im Mühlkreis</t>
  </si>
  <si>
    <t>Luftenberg an der Donau</t>
  </si>
  <si>
    <t>Mitterkirchen im Machland</t>
  </si>
  <si>
    <t>Naarn im Machlande</t>
  </si>
  <si>
    <t>Kirchdorf am Inn</t>
  </si>
  <si>
    <t>Lohnsburg am Kobernaußerwald</t>
  </si>
  <si>
    <t>Mörschwang</t>
  </si>
  <si>
    <t>Pattigham</t>
  </si>
  <si>
    <t>Senftenbach</t>
  </si>
  <si>
    <t>Wippenham</t>
  </si>
  <si>
    <t>Afiesl</t>
  </si>
  <si>
    <t>Ahorn</t>
  </si>
  <si>
    <t>Atzesberg</t>
  </si>
  <si>
    <t>Auberg</t>
  </si>
  <si>
    <t>Hörbich</t>
  </si>
  <si>
    <t>Lichtenau im Mühlkreis</t>
  </si>
  <si>
    <t>Schönegg</t>
  </si>
  <si>
    <t>Dorf an der Pram</t>
  </si>
  <si>
    <t>Waldkirchen am Wesen</t>
  </si>
  <si>
    <t>Dietach</t>
  </si>
  <si>
    <t>Pfarrkirchen bei Bad Hall</t>
  </si>
  <si>
    <t>Urfahr-Umgebung</t>
  </si>
  <si>
    <t>Eidenberg</t>
  </si>
  <si>
    <t>Haibach im Mühlkreis</t>
  </si>
  <si>
    <t>Lichtenberg</t>
  </si>
  <si>
    <t>Ottenschlag im Mühlkreis</t>
  </si>
  <si>
    <t>Sonnberg im Mühlkreis</t>
  </si>
  <si>
    <t>Ampflwang im Hausruckwald</t>
  </si>
  <si>
    <t>Aurach am Hongar</t>
  </si>
  <si>
    <t>Berg im Attergau</t>
  </si>
  <si>
    <t>Oberndorf bei Schwanenstadt</t>
  </si>
  <si>
    <t>Ottnang am Hausruck</t>
  </si>
  <si>
    <t>Pfaffing</t>
  </si>
  <si>
    <t>Pilsbach</t>
  </si>
  <si>
    <t>Pitzenberg</t>
  </si>
  <si>
    <t>Pühret</t>
  </si>
  <si>
    <t>Rüstorf</t>
  </si>
  <si>
    <t>Rutzenham</t>
  </si>
  <si>
    <t>Schlatt</t>
  </si>
  <si>
    <t>Schörfling am Attersee</t>
  </si>
  <si>
    <t>Tiefgraben</t>
  </si>
  <si>
    <t>Unterach am Attersee</t>
  </si>
  <si>
    <t>Weißenkirchen im Attergau</t>
  </si>
  <si>
    <t>Aichkirchen</t>
  </si>
  <si>
    <t>Schleißheim</t>
  </si>
  <si>
    <t>Weißkirchen an der Traun</t>
  </si>
  <si>
    <t>Annaberg-Lungötz</t>
  </si>
  <si>
    <t>Sankt Koloman</t>
  </si>
  <si>
    <t>Scheffau am Tennengebirge</t>
  </si>
  <si>
    <t>Dorfbeuern</t>
  </si>
  <si>
    <t>Elsbethen</t>
  </si>
  <si>
    <t>Hintersee</t>
  </si>
  <si>
    <t>Sankt Georgen bei Salzburg</t>
  </si>
  <si>
    <t>Sankt Gilgen</t>
  </si>
  <si>
    <t>Wals-Siezenheim</t>
  </si>
  <si>
    <t>Seekirchen am Wallersee</t>
  </si>
  <si>
    <t>Sankt Johann im Pongau</t>
  </si>
  <si>
    <t>Sankt Martin am Tennengebirge</t>
  </si>
  <si>
    <t>Sankt Veit im Pongau</t>
  </si>
  <si>
    <t>Sankt Andrä im Lungau</t>
  </si>
  <si>
    <t>Sankt Margarethen im Lungau</t>
  </si>
  <si>
    <t>Sankt Michael im Lungau</t>
  </si>
  <si>
    <t>Fusch an der Großglocknerstraße</t>
  </si>
  <si>
    <t>Saalbach-Hinterglemm</t>
  </si>
  <si>
    <t>Sankt Martin bei Lofer</t>
  </si>
  <si>
    <t>Breitenau am Hochlantsch</t>
  </si>
  <si>
    <t>Sankt Lorenzen im Mürztal</t>
  </si>
  <si>
    <t>Sankt Marein im Mürztal</t>
  </si>
  <si>
    <t>Groß Sankt Florian</t>
  </si>
  <si>
    <t>Sankt Josef (Weststeiermark)</t>
  </si>
  <si>
    <t>Sankt Martin im Sulmtal</t>
  </si>
  <si>
    <t>Sankt Peter im Sulmtal</t>
  </si>
  <si>
    <t>Sankt Stefan ob Stainz</t>
  </si>
  <si>
    <t>Eichkögl</t>
  </si>
  <si>
    <t>Pirching am Traubenberg</t>
  </si>
  <si>
    <t>Sankt Anna am Aigen</t>
  </si>
  <si>
    <t>Sankt Stefan im Rosental</t>
  </si>
  <si>
    <t>Haselsdorf-Tobelbad</t>
  </si>
  <si>
    <t>Sankt Bartholomä</t>
  </si>
  <si>
    <t>Sankt Marein bei Graz</t>
  </si>
  <si>
    <t>Sankt Oswald bei Plankenwarth</t>
  </si>
  <si>
    <t>Sankt Radegund bei Graz</t>
  </si>
  <si>
    <t>Stattegg</t>
  </si>
  <si>
    <t>Stiwoll</t>
  </si>
  <si>
    <t>Thal</t>
  </si>
  <si>
    <t>Weinitzen</t>
  </si>
  <si>
    <t>Greinbach</t>
  </si>
  <si>
    <t>Hartberg Umgebung</t>
  </si>
  <si>
    <t>Hartl</t>
  </si>
  <si>
    <t>Kaindorf</t>
  </si>
  <si>
    <t>Pöllau</t>
  </si>
  <si>
    <t>Pöllauberg</t>
  </si>
  <si>
    <t>Rohr bei Hartberg</t>
  </si>
  <si>
    <t>Sankt Jakob im Walde</t>
  </si>
  <si>
    <t>Sankt Johann in der Haide</t>
  </si>
  <si>
    <t>Sankt Lorenzen am Wechsel</t>
  </si>
  <si>
    <t>Stubenberg</t>
  </si>
  <si>
    <t>Sankt Georgen ob Judenburg</t>
  </si>
  <si>
    <t>Sankt Peter ob Judenburg</t>
  </si>
  <si>
    <t>Unzmarkt-Frauenburg</t>
  </si>
  <si>
    <t>Gaal</t>
  </si>
  <si>
    <t>Sankt Margarethen bei Knittelfeld</t>
  </si>
  <si>
    <t>Empersdorf</t>
  </si>
  <si>
    <t>Lang</t>
  </si>
  <si>
    <t>Lebring-Sankt Margarethen</t>
  </si>
  <si>
    <t>Ragnitz</t>
  </si>
  <si>
    <t>Sankt Andrä-Höch</t>
  </si>
  <si>
    <t>Sankt Georgen an der Stiefing</t>
  </si>
  <si>
    <t>Sankt Johann im Saggautal</t>
  </si>
  <si>
    <t>Sankt Nikolai im Sausal</t>
  </si>
  <si>
    <t>Tillmitsch</t>
  </si>
  <si>
    <t>Proleb</t>
  </si>
  <si>
    <t>Sankt Michael in Obersteiermark</t>
  </si>
  <si>
    <t>Sankt Peter-Freienstein</t>
  </si>
  <si>
    <t>Sankt Stefan ob Leoben</t>
  </si>
  <si>
    <t>Traboch</t>
  </si>
  <si>
    <t>Aich</t>
  </si>
  <si>
    <t>Altenmarkt bei Sankt Gallen</t>
  </si>
  <si>
    <t>Ramsau am Dachstein</t>
  </si>
  <si>
    <t>Sankt Gallen</t>
  </si>
  <si>
    <t>Sankt Lambrecht</t>
  </si>
  <si>
    <t>Murfeld</t>
  </si>
  <si>
    <t>Sankt Peter am Ottersbach</t>
  </si>
  <si>
    <t>Sankt Martin am Wöllmißberg</t>
  </si>
  <si>
    <t>Albersdorf-Prebuch</t>
  </si>
  <si>
    <t>Gersdorf an der Feistritz</t>
  </si>
  <si>
    <t>Hofstätten an der Raab</t>
  </si>
  <si>
    <t>Ludersdorf-Wilfersdorf</t>
  </si>
  <si>
    <t>Miesenbach bei Birkfeld</t>
  </si>
  <si>
    <t>Mitterdorf an der Raab</t>
  </si>
  <si>
    <t>Mortantsch</t>
  </si>
  <si>
    <t>Naas</t>
  </si>
  <si>
    <t>Sankt Kathrein am Offenegg</t>
  </si>
  <si>
    <t>Sankt Ruprecht an der Raab</t>
  </si>
  <si>
    <t>Thannhausen</t>
  </si>
  <si>
    <t>Gschnitz</t>
  </si>
  <si>
    <t>Mühlbachl</t>
  </si>
  <si>
    <t>Pfons</t>
  </si>
  <si>
    <t>Polling in Tirol</t>
  </si>
  <si>
    <t>St. Sigmund im Sellrain</t>
  </si>
  <si>
    <t>Schmirn</t>
  </si>
  <si>
    <t>Vals</t>
  </si>
  <si>
    <t>Aurach bei Kitzbühel</t>
  </si>
  <si>
    <t>Hopfgarten im Brixental</t>
  </si>
  <si>
    <t>Reith bei Kitzbühel</t>
  </si>
  <si>
    <t>Wildschönau</t>
  </si>
  <si>
    <t>Kaunertal</t>
  </si>
  <si>
    <t>Stanz bei Landeck</t>
  </si>
  <si>
    <t>Kals am Großglockner</t>
  </si>
  <si>
    <t>Prägraten am Großvenediger</t>
  </si>
  <si>
    <t>Breitenwang</t>
  </si>
  <si>
    <t>Ehenbichl</t>
  </si>
  <si>
    <t>Kaisers</t>
  </si>
  <si>
    <t>Lechaschau</t>
  </si>
  <si>
    <t>Musau</t>
  </si>
  <si>
    <t>Pflach</t>
  </si>
  <si>
    <t>Pinswang</t>
  </si>
  <si>
    <t>Zöblen</t>
  </si>
  <si>
    <t>Aschau im Zillertal</t>
  </si>
  <si>
    <t>Brandberg</t>
  </si>
  <si>
    <t>Eben am Achensee</t>
  </si>
  <si>
    <t>Gerlosberg</t>
  </si>
  <si>
    <t>Rohrberg</t>
  </si>
  <si>
    <t>Schwendau</t>
  </si>
  <si>
    <t>Steinberg am Rofan</t>
  </si>
  <si>
    <t>Innerbraz</t>
  </si>
  <si>
    <t>Lorüns</t>
  </si>
  <si>
    <t>Stallehr</t>
  </si>
  <si>
    <t>Bildstein</t>
  </si>
  <si>
    <t>Eichenberg</t>
  </si>
  <si>
    <t>Möggers</t>
  </si>
  <si>
    <t>Reuthe</t>
  </si>
  <si>
    <t>Düns</t>
  </si>
  <si>
    <t>Dünserberg</t>
  </si>
  <si>
    <t>Fraxern</t>
  </si>
  <si>
    <t>Klaus</t>
  </si>
  <si>
    <t>Laterns</t>
  </si>
  <si>
    <t>Röns</t>
  </si>
  <si>
    <t>Röthis</t>
  </si>
  <si>
    <t>Schnifis</t>
  </si>
  <si>
    <t>Sulz</t>
  </si>
  <si>
    <t>Mils bei Imst</t>
  </si>
  <si>
    <t>GEMEINDE</t>
  </si>
  <si>
    <t>PLZ einfach</t>
  </si>
  <si>
    <t>Niveaus</t>
  </si>
  <si>
    <t>Kursniveau</t>
  </si>
  <si>
    <t>Anzahl Unterrichts-einheiten gesamt</t>
  </si>
  <si>
    <t>Anzahl Unterrichts-einheiten pro Woche</t>
  </si>
  <si>
    <t>Kursstandort</t>
  </si>
  <si>
    <t>Kurs-ID</t>
  </si>
  <si>
    <t>Kurs-standort-ID</t>
  </si>
  <si>
    <t>Kurszeiten</t>
  </si>
  <si>
    <t>Vormittag</t>
  </si>
  <si>
    <t>Nachmittag</t>
  </si>
  <si>
    <t>Abend</t>
  </si>
  <si>
    <t>Mittag</t>
  </si>
  <si>
    <t>Bruck-Mürzzuschlag</t>
  </si>
  <si>
    <t>Graz-Umgebung</t>
  </si>
  <si>
    <t>Hartberg-Fürstenfeld</t>
  </si>
  <si>
    <t>Murtal</t>
  </si>
  <si>
    <t>Südoststeiermark</t>
  </si>
  <si>
    <t>Breitenbrunn am Neusiedler See</t>
  </si>
  <si>
    <t>Klagenfurt am Wörthersee</t>
  </si>
  <si>
    <t>St. Stefan im Gailtal</t>
  </si>
  <si>
    <t>Krumpendorf am Wörthersee</t>
  </si>
  <si>
    <t>St. Margareten im Rosental</t>
  </si>
  <si>
    <t>Schiefling am Wörthersee</t>
  </si>
  <si>
    <t>Klein St. Paul</t>
  </si>
  <si>
    <t>St. Georgen am Längsee</t>
  </si>
  <si>
    <t>St. Veit an der Glan</t>
  </si>
  <si>
    <t>Gmünd in Kärnten</t>
  </si>
  <si>
    <t>Heiligenblut am Großglockner</t>
  </si>
  <si>
    <t>Millstatt am See</t>
  </si>
  <si>
    <t>Seeboden am Millstätter See</t>
  </si>
  <si>
    <t>Afritz am See</t>
  </si>
  <si>
    <t>Finkenstein am Faaker See</t>
  </si>
  <si>
    <t>St. Jakob im Rosental</t>
  </si>
  <si>
    <t>Treffen am Ossiacher See</t>
  </si>
  <si>
    <t>St. Kanzian am Klopeiner See</t>
  </si>
  <si>
    <t>Frantschach-St. Gertraud</t>
  </si>
  <si>
    <t>St. Andrä</t>
  </si>
  <si>
    <t>St. Georgen im Lavanttal</t>
  </si>
  <si>
    <t>St. Paul im Lavanttal</t>
  </si>
  <si>
    <t>St. Urban</t>
  </si>
  <si>
    <t>St. Georgen am Reith</t>
  </si>
  <si>
    <t>St. Georgen am Ybbsfelde</t>
  </si>
  <si>
    <t>St. Pantaleon-Erla</t>
  </si>
  <si>
    <t>St. Peter in der Au</t>
  </si>
  <si>
    <t>St. Valentin</t>
  </si>
  <si>
    <t>St. Martin</t>
  </si>
  <si>
    <t>St. Bernhard-Frauenhofen</t>
  </si>
  <si>
    <t>Enzersfeld im Weinviertel</t>
  </si>
  <si>
    <t>Grafenegg</t>
  </si>
  <si>
    <t>St. Leonhard am Hornerwald</t>
  </si>
  <si>
    <t>St. Aegyd am Neuwalde</t>
  </si>
  <si>
    <t>St. Veit an der Gölsen</t>
  </si>
  <si>
    <t>St. Leonhard am Forst</t>
  </si>
  <si>
    <t>St. Martin-Karlsbach</t>
  </si>
  <si>
    <t>St. Oswald</t>
  </si>
  <si>
    <t>Großengersdorf</t>
  </si>
  <si>
    <t>Aspangberg-St. Peter</t>
  </si>
  <si>
    <t>Grafenbach-St. Valentin</t>
  </si>
  <si>
    <t>St. Egyden am Steinfeld</t>
  </si>
  <si>
    <t>Schwarzau am Steinfeld</t>
  </si>
  <si>
    <t>Bürg-Vöstenhof</t>
  </si>
  <si>
    <t>St. Margarethen an der Sierning</t>
  </si>
  <si>
    <t>Perschling</t>
  </si>
  <si>
    <t>St. Anton an der Jeßnitz</t>
  </si>
  <si>
    <t>St. Georgen an der Leys</t>
  </si>
  <si>
    <t>St. Andrä-Wördern</t>
  </si>
  <si>
    <t>Bad Erlach</t>
  </si>
  <si>
    <t>Groß Gerungs</t>
  </si>
  <si>
    <t>Bad Traunstein</t>
  </si>
  <si>
    <t>Lochen am See</t>
  </si>
  <si>
    <t>St. Georgen am Fillmannsbach</t>
  </si>
  <si>
    <t>St. Johann am Walde</t>
  </si>
  <si>
    <t>St. Pantaleon</t>
  </si>
  <si>
    <t>St. Peter am Hart</t>
  </si>
  <si>
    <t>St. Radegund</t>
  </si>
  <si>
    <t>St. Veit im Innkreis</t>
  </si>
  <si>
    <t>St. Marienkirchen an der Polsenz</t>
  </si>
  <si>
    <t>St. Leonhard bei Freistadt</t>
  </si>
  <si>
    <t>St. Oswald bei Freistadt</t>
  </si>
  <si>
    <t>Bad Goisern am Hallstättersee</t>
  </si>
  <si>
    <t>Roitham am Traunfall</t>
  </si>
  <si>
    <t>St. Konrad</t>
  </si>
  <si>
    <t>St. Wolfgang im Salzkammergut</t>
  </si>
  <si>
    <t>St. Agatha</t>
  </si>
  <si>
    <t>St. Georgen bei Grieskirchen</t>
  </si>
  <si>
    <t>St. Thomas</t>
  </si>
  <si>
    <t>St. Pankraz</t>
  </si>
  <si>
    <t>St. Florian</t>
  </si>
  <si>
    <t>St. Marien</t>
  </si>
  <si>
    <t>St. Georgen am Walde</t>
  </si>
  <si>
    <t>St. Georgen an der Gusen</t>
  </si>
  <si>
    <t>St. Nikola an der Donau</t>
  </si>
  <si>
    <t>St. Thomas am Blasenstein</t>
  </si>
  <si>
    <t>St. Georgen bei Obernberg am Inn</t>
  </si>
  <si>
    <t>St. Marienkirchen am Hausruck</t>
  </si>
  <si>
    <t>St. Martin im Innkreis</t>
  </si>
  <si>
    <t>St. Johann am Wimberg</t>
  </si>
  <si>
    <t>St. Martin im Mühlkreis</t>
  </si>
  <si>
    <t>St. Oswald bei Haslach</t>
  </si>
  <si>
    <t>St. Peter am Wimberg</t>
  </si>
  <si>
    <t>St. Stefan am Walde</t>
  </si>
  <si>
    <t>St. Ulrich im Mühlkreis</t>
  </si>
  <si>
    <t>St. Veit im Mühlkreis</t>
  </si>
  <si>
    <t>Aigen-Schlägl</t>
  </si>
  <si>
    <t>Rohrbach-Berg</t>
  </si>
  <si>
    <t>St. Aegidi</t>
  </si>
  <si>
    <t>St. Florian am Inn</t>
  </si>
  <si>
    <t>St. Marienkirchen bei Schärding</t>
  </si>
  <si>
    <t>St. Roman</t>
  </si>
  <si>
    <t>St. Willibald</t>
  </si>
  <si>
    <t>St. Ulrich bei Steyr</t>
  </si>
  <si>
    <t>St. Gotthard im Mühlkreis</t>
  </si>
  <si>
    <t>Attersee am Attersee</t>
  </si>
  <si>
    <t>Innerschwand am Mondsee</t>
  </si>
  <si>
    <t>St. Georgen im Attergau</t>
  </si>
  <si>
    <t>St. Lorenz</t>
  </si>
  <si>
    <t>Bad Vigaun</t>
  </si>
  <si>
    <t>Kainbach bei Graz</t>
  </si>
  <si>
    <t>Dobl-Zwaring</t>
  </si>
  <si>
    <t>Fernitz-Mellach</t>
  </si>
  <si>
    <t>Gratwein-Straßengel</t>
  </si>
  <si>
    <t>Raaba-Grambach</t>
  </si>
  <si>
    <t>Seiersberg-Pirka</t>
  </si>
  <si>
    <t>Premstätten</t>
  </si>
  <si>
    <t>Ehrenhausen an der Weinstraße</t>
  </si>
  <si>
    <t>Leutschach an der Weinstraße</t>
  </si>
  <si>
    <t>Sankt Veit in der Südsteiermark</t>
  </si>
  <si>
    <t>Schwarzautal</t>
  </si>
  <si>
    <t>Irdning-Donnersbachtal</t>
  </si>
  <si>
    <t>Michaelerberg-Pruggern</t>
  </si>
  <si>
    <t>Mitterberg-Sankt Martin</t>
  </si>
  <si>
    <t>Sölk</t>
  </si>
  <si>
    <t>Stainach-Pürgg</t>
  </si>
  <si>
    <t>St. Peter am Kammersberg</t>
  </si>
  <si>
    <t>Krakau</t>
  </si>
  <si>
    <t>Neumarkt in der Steiermark</t>
  </si>
  <si>
    <t>Oberwölz</t>
  </si>
  <si>
    <t>Sankt Georgen am Kreischberg</t>
  </si>
  <si>
    <t>Stadl-Predlitz</t>
  </si>
  <si>
    <t>Teufenbach-Katsch</t>
  </si>
  <si>
    <t>Geistthal-Södingberg</t>
  </si>
  <si>
    <t>Hirschegg-Pack</t>
  </si>
  <si>
    <t>Söding-Sankt Johann</t>
  </si>
  <si>
    <t>St. Kathrein am Hauenstein</t>
  </si>
  <si>
    <t>St. Margarethen an der Raab</t>
  </si>
  <si>
    <t>Gutenberg-Stenzengreith</t>
  </si>
  <si>
    <t>Pischelsdorf am Kulm</t>
  </si>
  <si>
    <t>Lobmingtal</t>
  </si>
  <si>
    <t>Pöls-Oberkurzheim</t>
  </si>
  <si>
    <t>Pölstal</t>
  </si>
  <si>
    <t>Sankt Marein-Feistritz</t>
  </si>
  <si>
    <t>Spielberg</t>
  </si>
  <si>
    <t>Aflenz</t>
  </si>
  <si>
    <t>Sankt Barbara im Mürztal</t>
  </si>
  <si>
    <t>Tragöß-Sankt Katharein</t>
  </si>
  <si>
    <t>Bad Blumau</t>
  </si>
  <si>
    <t>Buch-St. Magdalena</t>
  </si>
  <si>
    <t>Feistritztal</t>
  </si>
  <si>
    <t>Waldbach-Mönichwald</t>
  </si>
  <si>
    <t>Kirchbach-Zerlach</t>
  </si>
  <si>
    <t>St. Leonhard im Pitztal</t>
  </si>
  <si>
    <t>St. Jakob in Defereggen</t>
  </si>
  <si>
    <t>St. Veit in Defereggen</t>
  </si>
  <si>
    <t>Buch in Tirol</t>
  </si>
  <si>
    <t>St. Gallenkirch</t>
  </si>
  <si>
    <t>Eisenstadt-Umgebung</t>
  </si>
  <si>
    <t>Klagenfurt Stadt</t>
  </si>
  <si>
    <t>Villach Stadt</t>
  </si>
  <si>
    <t>Linz-Land</t>
  </si>
  <si>
    <t>Steyr-Land</t>
  </si>
  <si>
    <t>Wels-Land</t>
  </si>
  <si>
    <t>Salzburg-Umgebung</t>
  </si>
  <si>
    <t>Innsbruck-Stadt</t>
  </si>
  <si>
    <t>Innsbruck-Land</t>
  </si>
  <si>
    <t>Eisenstadt (Stadt)</t>
  </si>
  <si>
    <t>Rust (Stadt)</t>
  </si>
  <si>
    <t>Krems an der Donau (Stadt)</t>
  </si>
  <si>
    <t>Sankt Pölten (Stadt)</t>
  </si>
  <si>
    <t>Waidhofen an der Ybbs (Stadt)</t>
  </si>
  <si>
    <t>Wiener Neustadt (Stadt)</t>
  </si>
  <si>
    <t>Krems (Land)</t>
  </si>
  <si>
    <t>Sankt Pölten (Land)</t>
  </si>
  <si>
    <t>Wiener Neustadt (Land)</t>
  </si>
  <si>
    <t>Linz (Stadt)</t>
  </si>
  <si>
    <t>Steyr (Stadt)</t>
  </si>
  <si>
    <t>Wels (Stadt)</t>
  </si>
  <si>
    <t>Salzburg (Stadt)</t>
  </si>
  <si>
    <t>Graz (Stadt)</t>
  </si>
  <si>
    <t>Bezirke einfach</t>
  </si>
  <si>
    <t>Wien  1., Innere Stadt</t>
  </si>
  <si>
    <t>Wien  2., Leopoldstadt</t>
  </si>
  <si>
    <t>Wien  3., Landstraße</t>
  </si>
  <si>
    <t>Wien  4., Wieden</t>
  </si>
  <si>
    <t>Wien  5., Margareten</t>
  </si>
  <si>
    <t>Wien  6., Mariahilf</t>
  </si>
  <si>
    <t>Wien  7., Neubau</t>
  </si>
  <si>
    <t>Wien  8., Josefstadt</t>
  </si>
  <si>
    <t>Wien  9., Alsergrund</t>
  </si>
  <si>
    <t>Wien 10., Favoriten</t>
  </si>
  <si>
    <t>Wien 11., Simmering</t>
  </si>
  <si>
    <t>Wien 12., Meidling</t>
  </si>
  <si>
    <t>Wien 13., Hietzing</t>
  </si>
  <si>
    <t>Wien 14., Penzing</t>
  </si>
  <si>
    <t>Wien 15., Rudolfsheim-Fünfhaus</t>
  </si>
  <si>
    <t>Wien 16., Ottakring</t>
  </si>
  <si>
    <t>Wien 17., Hernals</t>
  </si>
  <si>
    <t>Wien 18., Währing</t>
  </si>
  <si>
    <t>Wien 19., Döbling</t>
  </si>
  <si>
    <t>Wien 20., Brigittenau</t>
  </si>
  <si>
    <t>Wien 21., Floridsdorf</t>
  </si>
  <si>
    <t>Wien 22., Donaustadt</t>
  </si>
  <si>
    <t>Wien 23., Liesing</t>
  </si>
  <si>
    <t>davon Alphabetisierung</t>
  </si>
  <si>
    <t>davon A1</t>
  </si>
  <si>
    <t>davon A2</t>
  </si>
  <si>
    <r>
      <rPr>
        <b/>
        <u/>
        <sz val="11"/>
        <rFont val="Arial"/>
        <family val="2"/>
      </rPr>
      <t>Ausfüllhilfe:</t>
    </r>
    <r>
      <rPr>
        <sz val="10"/>
        <rFont val="Arial"/>
        <family val="2"/>
      </rPr>
      <t xml:space="preserve">
Füllen Sie alle weißen Felder aus:
*) Wählen Sie das Kursniveau aus dem Dropdown-Menü aus.
*) Wählen Sie die Kursstandort-ID aus dem Dropdown-Menü aus. Die weiteren Daten zum Kursstandort ergeben sich anhand der Auswahl der Kursstandort-ID.</t>
    </r>
  </si>
  <si>
    <r>
      <rPr>
        <b/>
        <u/>
        <sz val="11"/>
        <rFont val="Arial"/>
        <family val="2"/>
      </rPr>
      <t>Ausfüllhilfe:</t>
    </r>
    <r>
      <rPr>
        <sz val="10"/>
        <rFont val="Arial"/>
        <family val="2"/>
      </rPr>
      <t xml:space="preserve">
Füllen Sie alle weißen Felder aus.
Die Kursstandort-ID wird automatisch zugeordnet.
Der Bezirk und das Bundesland ergeben sich anhand der Angaben zur Postleitzahl.</t>
    </r>
  </si>
  <si>
    <t>Angaben zu allen potentiellen Kursstandorten</t>
  </si>
  <si>
    <t>Angaben zu den geplanten Kursen</t>
  </si>
  <si>
    <t>Zeilenbeschriftungen</t>
  </si>
  <si>
    <t>Gesamtergebnis</t>
  </si>
  <si>
    <t>Anzahl von Bezirk</t>
  </si>
  <si>
    <r>
      <rPr>
        <b/>
        <u/>
        <sz val="11"/>
        <rFont val="Arial"/>
        <family val="2"/>
      </rPr>
      <t>Anleitung:</t>
    </r>
    <r>
      <rPr>
        <sz val="10"/>
        <rFont val="Arial"/>
        <family val="2"/>
      </rPr>
      <t xml:space="preserve">
Um auszuwerten, wie viele Standorte je Bezirk zur Verfügung stehen, in die Pivot-Tabelle klicken und unter Pivot-Table-Tools - Optionen auf Aktualisieren klicken; dann noch über den Pfeil nach unten bei "Zeilenbeschriftung" das Hakerl bei jener Zeile ohne Eintrag entfernen</t>
    </r>
  </si>
  <si>
    <t>lautend auf</t>
  </si>
  <si>
    <t>Kursname</t>
  </si>
  <si>
    <t>Frühester Kurssart</t>
  </si>
  <si>
    <t>Spätestes Kursende</t>
  </si>
  <si>
    <t>Maximale Anzahl der Kursplätze</t>
  </si>
  <si>
    <t>Dauer einer Unterrichts-einheit in Minuten</t>
  </si>
  <si>
    <t>Indikatoren und Zielzahlen</t>
  </si>
  <si>
    <t>Anzahl der Personen mit einer Prüfungsteilnahme</t>
  </si>
  <si>
    <t>Standorte nach Bezirken</t>
  </si>
  <si>
    <t>davon mit positivem Prüfungsergebnis A2</t>
  </si>
  <si>
    <t>Projekttitel</t>
  </si>
  <si>
    <t>Budget/Finanzierung</t>
  </si>
  <si>
    <t>A1 Standard</t>
  </si>
  <si>
    <t>A2 Standard</t>
  </si>
  <si>
    <t>A1 Kompakt</t>
  </si>
  <si>
    <t>A2 Kompakt</t>
  </si>
  <si>
    <t>davon A1 Standard</t>
  </si>
  <si>
    <t>davon A1 Kompakt</t>
  </si>
  <si>
    <t>davon A2 Standard</t>
  </si>
  <si>
    <t>davon A2 Kompakt</t>
  </si>
  <si>
    <t xml:space="preserve">davon A1 </t>
  </si>
  <si>
    <t xml:space="preserve">davon A2 </t>
  </si>
  <si>
    <t>Angaben zur Kinderbeaufsichtigung</t>
  </si>
  <si>
    <t>Anzahl der Kursplätze mit Kinderbeaufsichtigung</t>
  </si>
  <si>
    <t xml:space="preserve">      davon Alphabetisierung</t>
  </si>
  <si>
    <t xml:space="preserve">      davon Alphabetisierung </t>
  </si>
  <si>
    <t xml:space="preserve">UE </t>
  </si>
  <si>
    <t>davon A1 Abschluss</t>
  </si>
  <si>
    <t>davon A2 Abschluss</t>
  </si>
  <si>
    <t xml:space="preserve">davon A2 Abschluss </t>
  </si>
  <si>
    <t>A1 Abschluss</t>
  </si>
  <si>
    <t>A2 Abschluss</t>
  </si>
  <si>
    <t>*) für das beantragte Projekt keine Doppelfinanzierung oder Mehrfachförderung erfolgt (d.h. das Projekt darf gleichzeitig nicht oder nicht vollumfänglich von einer anderen Stelle oder im Rahmen eines anderen Programms finanziert werden).</t>
  </si>
  <si>
    <t>Anzahl der Kurse mit Kinderbeaufsichtigung</t>
  </si>
  <si>
    <t>Aufruf Juli 2020</t>
  </si>
  <si>
    <t>Startpaket Deutsch &amp; Integration 2021</t>
  </si>
  <si>
    <t>B1 Standard</t>
  </si>
  <si>
    <t>B1 Kompakt</t>
  </si>
  <si>
    <t>B1 Abschluss</t>
  </si>
  <si>
    <t>B2 Standard</t>
  </si>
  <si>
    <t>B2 Kompakt</t>
  </si>
  <si>
    <t>B2 Abschluss</t>
  </si>
  <si>
    <t>C1 Standard</t>
  </si>
  <si>
    <t>davon B1</t>
  </si>
  <si>
    <t>davon B1 Standard</t>
  </si>
  <si>
    <t>davon B1 Kompakt</t>
  </si>
  <si>
    <t>davon B1 Abschluss</t>
  </si>
  <si>
    <t>davon B2</t>
  </si>
  <si>
    <t>davon B2 Standard</t>
  </si>
  <si>
    <t>davon B2 Kompakt</t>
  </si>
  <si>
    <t>davon B2 Abschluss</t>
  </si>
  <si>
    <t>davon C1</t>
  </si>
  <si>
    <t>davon mit positivem Prüfungsergebnis C1</t>
  </si>
  <si>
    <t>davon mit positivem Prüfungsergebnis B2</t>
  </si>
  <si>
    <t>davon mit positivem Prüfungsergebnis B1</t>
  </si>
  <si>
    <t>Anzahl der Kinderbeaufsichtigungsplätze</t>
  </si>
  <si>
    <t>Kinderbeaufsichtigung</t>
  </si>
  <si>
    <t>Kinder-beaufsich-tigung</t>
  </si>
  <si>
    <t>Angaben zur Zusatzförderung</t>
  </si>
  <si>
    <t>Anzahl der Plätze in Zusatzförderungen</t>
  </si>
  <si>
    <t>Anzahl der Unterrichtseinheiten der Zusatzförderungen</t>
  </si>
  <si>
    <t>Grund-Alphabetisierungskurs</t>
  </si>
  <si>
    <t>Alphabetisierungskurs</t>
  </si>
  <si>
    <t>Vorbereitungskurs A1</t>
  </si>
  <si>
    <t>davon Alphabetisierungskurse</t>
  </si>
  <si>
    <t>davon Vorbereitungskurse A1</t>
  </si>
  <si>
    <t>*) kein Insolvenzverfahren anhängig ist (bzw. der Antrag auf Eröffnung eines Insolvenzverfahren mangels kostendeckenden Vermögens abgewiesen wurde) und sich der Förderwerber nicht in Liquidation befindet,</t>
  </si>
  <si>
    <t>Angaben zum Projektpartner</t>
  </si>
  <si>
    <r>
      <rPr>
        <b/>
        <u/>
        <sz val="11"/>
        <rFont val="Arial"/>
        <family val="2"/>
      </rPr>
      <t>Ausfüllhilfe:</t>
    </r>
    <r>
      <rPr>
        <sz val="10"/>
        <rFont val="Arial"/>
        <family val="2"/>
      </rPr>
      <t xml:space="preserve">
Sollten Sie Ihr Projekt gemeinsam mit einem Projektpartner umsetzen wollen, so geben Sie in diesem Tabellenblatt die diesbezüglichen Daten an.
Unter „geplanter finanzieller Projektanteil in Prozent“ führen Sie an, mit welchem Prozentsatz des eingereichten Budgets Sie die Ausgaben, welche für den Projektpartner anfallen, planen.</t>
    </r>
  </si>
  <si>
    <r>
      <rPr>
        <b/>
        <u/>
        <sz val="11"/>
        <rFont val="Arial"/>
        <family val="2"/>
      </rPr>
      <t>Ausfüllhilfe:</t>
    </r>
    <r>
      <rPr>
        <sz val="10"/>
        <rFont val="Arial"/>
        <family val="2"/>
      </rPr>
      <t xml:space="preserve">
In diesem Tabellenblatt geben Sie die wichtigsten Daten zum geplanten Projekt an. Sie können je Antrag nur für jeweils ein Bundesland einreichen. Pro Bundesland können Sie nur einen Projektvorschlag einreichen. 
Die Kurzbeschreibung des Projekts soll auf die wichtigsten Meilensteine bzw. Tätigkeiten eingehen. Sie soll einen kurzen Einblick in das geplante Projekt geben und wird im Falle einer positiven Auswahlentscheidung auf der Homepage des ÖIF veröffentlicht.
Unter Projektstandort geben Sie die Adresse des Standorts der Projektleitung an. Die Angaben zu den einzelnen Kursorten erfolgen im nächsten Tabellenblatt.
Die Angaben zum Gesamtbudget müssen sich mit jenen aus dem miteingereichten Finanzplan decken. Nähere Informationen diesbezüglich ebendort.</t>
    </r>
  </si>
  <si>
    <t>davon Grund-Alphabetisierungskurse</t>
  </si>
  <si>
    <r>
      <rPr>
        <b/>
        <u/>
        <sz val="11"/>
        <rFont val="Arial"/>
        <family val="2"/>
      </rPr>
      <t>Ausfüllhilfe:</t>
    </r>
    <r>
      <rPr>
        <sz val="10"/>
        <rFont val="Arial"/>
        <family val="2"/>
      </rPr>
      <t xml:space="preserve">
Das Tabellenblatt „Deckblatt“ befüllt sich automatisch.
</t>
    </r>
    <r>
      <rPr>
        <b/>
        <u/>
        <sz val="10"/>
        <rFont val="Arial"/>
        <family val="2"/>
      </rPr>
      <t xml:space="preserve">WICHTIG:
</t>
    </r>
    <r>
      <rPr>
        <sz val="10"/>
        <rFont val="Arial"/>
        <family val="2"/>
      </rPr>
      <t xml:space="preserve">Nachdem das vollständige Antragsformular befüllt wurde, ist das Deckblatt auszudrucken und zu unterzeichnen. Der Antragsstellung ist ein Scan (im pdf) dieses unterzeichneten Deckblattes beizufügen. Der handschriftlichen Unterfertigung ist eine Unterzeichnung mittels qualifizierter elektronischer Signatur gleichzusetzen. Mit der Unterzeichnung bestätigen Sie die Richtigkeit der in der Antragsstellung angegebenen Daten. </t>
    </r>
  </si>
  <si>
    <r>
      <rPr>
        <b/>
        <u/>
        <sz val="11"/>
        <rFont val="Arial"/>
        <family val="2"/>
      </rPr>
      <t>Ausfüllhilfe:</t>
    </r>
    <r>
      <rPr>
        <sz val="10"/>
        <rFont val="Arial"/>
        <family val="2"/>
      </rPr>
      <t xml:space="preserve">
Hier geben Sie die wichtigsten Daten über sich als Förderwerber bekannt. Es sind alle weißen Felder verpflichtend zu befüllen.
Die Angaben in der Zeile „Kurze Darstellung der Zielsetzung und Aktivitäten der Organisation“ sollen lediglich stichwortartig erfolgen. Bitte beachten Sie die Zeichenbegrenzung.
Unter "Zertifizierungen" geben Sie an, über welche relevanten Zertifizierungen (z.B.: ÖIF, Ö-cert,...) Sie verfügen.
Unter "Besteht seitens Förderwerber Erfahrung in der elektronischen Rechnungslegung an öffentliche Stellen?" geben Sie an, ob e-Rechnungen via USP Services (Unternehmensserviceportal) eingebracht werden können. 
Unter „Angaben zur Bankverbindung“ geben Sie an, auf welches Konto im Falle einer Förderzusage die Mittel überwiesen werden sollen.</t>
    </r>
  </si>
  <si>
    <r>
      <rPr>
        <b/>
        <u/>
        <sz val="11"/>
        <rFont val="Arial"/>
        <family val="2"/>
      </rPr>
      <t xml:space="preserve">Ausfüllhilfe:
</t>
    </r>
    <r>
      <rPr>
        <sz val="10"/>
        <rFont val="Arial"/>
        <family val="2"/>
      </rPr>
      <t>Das Tabellenblatt gibt die verpflichtend anzugebenen Indikatoren vor.
Die Zahlen in den türkis hinterlegten Feldern ergeben sich aus den Angaben zu den Kursen. Bitte ergänzen Sie die Zielzahlen zu den Prüfungen sowie der Kinderbeaufsichtigung und führen Sie gegebenenfalls Anmerkungen an. Sollten Sie für einen Indikator keine diesbezüglichen Tätigkeiten planen, so beziffern Sie diesen mit „0“. 
Unter "davon mit positivem Prüfungsergebnis" soll eine Einschätzung angegeben werden, wieviele Personen die an der Prüfung teilnehmen, diese auch positiv abschließen.
Unter "Anzahl der Kursplätze mit Kinderbeaufsichtigung" ist die Gesamtzahl der Kursplätze anzuführen, für die eine Kinderbeaufsichtigung bereitgestellt werden kann.
Unter " Anzahl der Kinderbeaufsichtigungsplätze" ist die max. Anzahl der Kinder, die im Rahmen des Projekt insgesamt beaufsichtigt werden können, anzugeben
Unter "Angaben zur Zusatzförderung" soll eine Einschätzung angegeben werden, für wieviele Personen mit Bedarf an einer Zusatzförderung ein entsprechendes Angebot bereitgestellt werden kann,
 Im Dokument „Projektbeschreibung“ haben Sie die Möglichkeit Indikatoren zu ergänzen bzw. weiter zu konkretisieren.</t>
    </r>
  </si>
  <si>
    <t>Anzahl der insgesamt angebotenen Sprachkurse</t>
  </si>
  <si>
    <t>Kommt für das Projekt eine Steuerbefreiung gem. § 6 Abs. 1 Z 11 lit. a des Umsatzsteuergesetzes iVm. § 1 UStBLV zur Anwendung?</t>
  </si>
  <si>
    <t>Besteht seitens des Förderwerbers Erfahrung in der elektronischen Rechnungslegung an öffentliche Stellen?</t>
  </si>
  <si>
    <t>*) die Dokumente (Vorlagen)
         • Antragsformular
         • Finanzplan
         • Projektbeschreibung inklusive Kurskonzepte
   zur Bewertung vorgelegt werden,</t>
  </si>
  <si>
    <t>*) keine einschlägigen strafrechtlichen Verurteilungen (insbesondere Fördermissbrauch oder § 28 Abs 1 Z 1 AuslBG) vorliegen,</t>
  </si>
  <si>
    <t>*) dieser zur Durchführung des Projektes befugt ist, sowie über die technische und wirtschaftliche Leistungsfähigkeit zur Ausführung des Projektes verfügt,</t>
  </si>
  <si>
    <t>*) sämtliche Angaben in Zusammenhang mit dem Förderansuchen richtig und vollständig sind und</t>
  </si>
  <si>
    <t>Besteht seitens des Projektpartners Erfahrung in der elektronischen Rechnungslegung an öffentliche Stellen?</t>
  </si>
  <si>
    <t>*) Prüfungen im Einklang mit den Prüfungsordnungen des ÖIF in der jeweils geltenden Fassung stattfinden,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</si>
</sst>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0.00_ ;\-#,##0.00\ "/>
  </numFmts>
  <fonts count="25" x14ac:knownFonts="1">
    <font>
      <sz val="10"/>
      <name val="Arial"/>
    </font>
    <font>
      <sz val="10"/>
      <color theme="1"/>
      <name val="Arial"/>
      <family val="2"/>
    </font>
    <font>
      <sz val="10"/>
      <name val="Arial"/>
      <family val="2"/>
    </font>
    <font>
      <sz val="10"/>
      <name val="Arial"/>
      <family val="2"/>
    </font>
    <font>
      <b/>
      <sz val="10"/>
      <name val="Arial"/>
      <family val="2"/>
    </font>
    <font>
      <sz val="11"/>
      <color indexed="8"/>
      <name val="Calibri"/>
      <family val="2"/>
    </font>
    <font>
      <sz val="11"/>
      <color indexed="9"/>
      <name val="Calibri"/>
      <family val="2"/>
    </font>
    <font>
      <sz val="10"/>
      <name val="Arial"/>
      <family val="2"/>
    </font>
    <font>
      <b/>
      <sz val="11"/>
      <name val="Arial"/>
      <family val="2"/>
    </font>
    <font>
      <b/>
      <sz val="12"/>
      <name val="Arial"/>
      <family val="2"/>
    </font>
    <font>
      <b/>
      <sz val="20"/>
      <name val="Arial"/>
      <family val="2"/>
    </font>
    <font>
      <b/>
      <u/>
      <sz val="11"/>
      <name val="Arial"/>
      <family val="2"/>
    </font>
    <font>
      <b/>
      <u/>
      <sz val="10"/>
      <name val="Arial"/>
      <family val="2"/>
    </font>
    <font>
      <b/>
      <sz val="24"/>
      <name val="Arial"/>
      <family val="2"/>
    </font>
    <font>
      <u/>
      <sz val="10"/>
      <color theme="10"/>
      <name val="Arial"/>
      <family val="2"/>
    </font>
    <font>
      <sz val="10"/>
      <color rgb="FFDDDDDD"/>
      <name val="Arial"/>
      <family val="2"/>
    </font>
    <font>
      <b/>
      <sz val="10"/>
      <color rgb="FFFF0000"/>
      <name val="Arial"/>
      <family val="2"/>
    </font>
    <font>
      <sz val="10"/>
      <color theme="0" tint="-0.14999847407452621"/>
      <name val="Arial"/>
      <family val="2"/>
    </font>
    <font>
      <b/>
      <sz val="10"/>
      <color theme="0"/>
      <name val="Arial"/>
      <family val="2"/>
    </font>
    <font>
      <sz val="11"/>
      <name val="Arial"/>
      <family val="2"/>
    </font>
    <font>
      <b/>
      <sz val="14"/>
      <name val="Arial"/>
      <family val="2"/>
    </font>
    <font>
      <b/>
      <sz val="16"/>
      <name val="Arial"/>
      <family val="2"/>
    </font>
    <font>
      <b/>
      <u/>
      <sz val="14"/>
      <name val="Arial"/>
      <family val="2"/>
    </font>
    <font>
      <b/>
      <sz val="10"/>
      <name val="Arial"/>
      <family val="2"/>
    </font>
    <font>
      <sz val="10"/>
      <color rgb="FFFF0000"/>
      <name val="Arial"/>
      <family val="2"/>
    </font>
  </fonts>
  <fills count="2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DDDDD"/>
        <bgColor indexed="64"/>
      </patternFill>
    </fill>
    <fill>
      <patternFill patternType="solid">
        <fgColor theme="0"/>
        <bgColor indexed="64"/>
      </patternFill>
    </fill>
    <fill>
      <patternFill patternType="solid">
        <fgColor theme="1"/>
        <bgColor theme="1"/>
      </patternFill>
    </fill>
    <fill>
      <patternFill patternType="solid">
        <fgColor theme="7"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thin">
        <color theme="1"/>
      </top>
      <bottom/>
      <diagonal/>
    </border>
  </borders>
  <cellStyleXfs count="2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4" fontId="2" fillId="0" borderId="0" applyFont="0" applyFill="0" applyBorder="0" applyAlignment="0" applyProtection="0"/>
    <xf numFmtId="0" fontId="14"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3" fillId="0" borderId="0"/>
    <xf numFmtId="9" fontId="2" fillId="0" borderId="0" applyFont="0" applyFill="0" applyBorder="0" applyAlignment="0" applyProtection="0"/>
    <xf numFmtId="0" fontId="2" fillId="0" borderId="0"/>
    <xf numFmtId="44" fontId="2" fillId="0" borderId="0" applyFont="0" applyFill="0" applyBorder="0" applyAlignment="0" applyProtection="0"/>
  </cellStyleXfs>
  <cellXfs count="237">
    <xf numFmtId="0" fontId="0" fillId="0" borderId="0" xfId="0"/>
    <xf numFmtId="0" fontId="2" fillId="16" borderId="0" xfId="0" applyFont="1" applyFill="1"/>
    <xf numFmtId="0" fontId="2" fillId="0" borderId="1" xfId="0" applyFont="1" applyFill="1" applyBorder="1"/>
    <xf numFmtId="0" fontId="0" fillId="16" borderId="0" xfId="0" applyFill="1" applyProtection="1"/>
    <xf numFmtId="0" fontId="2" fillId="16" borderId="0" xfId="0" applyFont="1" applyFill="1" applyAlignment="1" applyProtection="1">
      <alignment horizontal="left"/>
    </xf>
    <xf numFmtId="0" fontId="0" fillId="0" borderId="2" xfId="0" applyFill="1" applyBorder="1" applyProtection="1"/>
    <xf numFmtId="0" fontId="0" fillId="0" borderId="3" xfId="0" applyFill="1" applyBorder="1" applyProtection="1"/>
    <xf numFmtId="0" fontId="2" fillId="0" borderId="3" xfId="0" applyFont="1" applyFill="1" applyBorder="1" applyAlignment="1" applyProtection="1">
      <alignment horizontal="left"/>
    </xf>
    <xf numFmtId="0" fontId="0" fillId="0" borderId="4" xfId="0" applyFill="1" applyBorder="1" applyProtection="1"/>
    <xf numFmtId="0" fontId="0" fillId="0" borderId="5" xfId="0" applyFill="1" applyBorder="1" applyProtection="1"/>
    <xf numFmtId="0" fontId="0" fillId="0" borderId="1" xfId="0" applyFill="1" applyBorder="1" applyProtection="1"/>
    <xf numFmtId="0" fontId="2" fillId="16" borderId="0" xfId="0" applyFont="1" applyFill="1" applyProtection="1"/>
    <xf numFmtId="0" fontId="2" fillId="0" borderId="5" xfId="0" applyFont="1" applyFill="1" applyBorder="1" applyProtection="1"/>
    <xf numFmtId="0" fontId="2" fillId="0" borderId="1" xfId="0" applyFont="1" applyFill="1" applyBorder="1" applyProtection="1"/>
    <xf numFmtId="0" fontId="0" fillId="0" borderId="0" xfId="0" applyFill="1" applyBorder="1" applyProtection="1"/>
    <xf numFmtId="0" fontId="2" fillId="0" borderId="0" xfId="0" applyFont="1" applyFill="1" applyBorder="1" applyAlignment="1" applyProtection="1">
      <alignment horizontal="left"/>
    </xf>
    <xf numFmtId="0" fontId="0" fillId="0" borderId="6" xfId="0" applyFill="1" applyBorder="1" applyProtection="1"/>
    <xf numFmtId="0" fontId="0" fillId="0" borderId="7" xfId="0" applyFill="1" applyBorder="1" applyProtection="1"/>
    <xf numFmtId="0" fontId="2" fillId="0" borderId="7" xfId="0" applyFont="1" applyFill="1" applyBorder="1" applyAlignment="1" applyProtection="1">
      <alignment horizontal="left"/>
    </xf>
    <xf numFmtId="0" fontId="0" fillId="0" borderId="8" xfId="0" applyFill="1" applyBorder="1" applyProtection="1"/>
    <xf numFmtId="0" fontId="2" fillId="0" borderId="7" xfId="0" applyFont="1" applyFill="1" applyBorder="1"/>
    <xf numFmtId="0" fontId="2" fillId="0" borderId="8" xfId="0" applyFont="1" applyFill="1" applyBorder="1"/>
    <xf numFmtId="0" fontId="2" fillId="0" borderId="3" xfId="0" applyFont="1" applyFill="1" applyBorder="1"/>
    <xf numFmtId="0" fontId="2" fillId="0" borderId="4" xfId="0" applyFont="1" applyFill="1" applyBorder="1"/>
    <xf numFmtId="0" fontId="0" fillId="16" borderId="0" xfId="0" applyFill="1" applyAlignment="1" applyProtection="1">
      <alignment vertical="center"/>
    </xf>
    <xf numFmtId="0" fontId="0" fillId="0" borderId="2" xfId="0" applyFill="1" applyBorder="1" applyAlignment="1" applyProtection="1">
      <alignment vertical="center"/>
    </xf>
    <xf numFmtId="0" fontId="0" fillId="0" borderId="3" xfId="0" applyFill="1" applyBorder="1" applyAlignment="1" applyProtection="1">
      <alignment vertical="center"/>
    </xf>
    <xf numFmtId="0" fontId="2" fillId="0" borderId="3" xfId="0" applyFont="1" applyFill="1" applyBorder="1" applyAlignment="1" applyProtection="1">
      <alignment horizontal="left" vertical="center"/>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7" xfId="0" applyFill="1" applyBorder="1" applyAlignment="1" applyProtection="1">
      <alignment vertical="center"/>
    </xf>
    <xf numFmtId="0" fontId="2" fillId="16" borderId="0" xfId="0" applyFont="1" applyFill="1" applyAlignment="1" applyProtection="1">
      <alignment vertical="center"/>
    </xf>
    <xf numFmtId="0" fontId="2" fillId="0" borderId="5" xfId="0" applyFont="1" applyFill="1" applyBorder="1" applyAlignment="1" applyProtection="1">
      <alignment vertical="center"/>
    </xf>
    <xf numFmtId="0" fontId="0" fillId="0" borderId="6" xfId="0" applyFill="1" applyBorder="1" applyAlignment="1" applyProtection="1">
      <alignment vertical="center"/>
    </xf>
    <xf numFmtId="0" fontId="0" fillId="17" borderId="0" xfId="0" applyFill="1" applyAlignment="1" applyProtection="1">
      <alignment vertical="center"/>
    </xf>
    <xf numFmtId="0" fontId="9" fillId="0" borderId="0"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0" fillId="17" borderId="0" xfId="0" applyFill="1" applyBorder="1" applyAlignment="1" applyProtection="1">
      <alignment vertical="center"/>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16" fillId="0" borderId="7" xfId="0" applyFont="1" applyFill="1" applyBorder="1" applyAlignment="1" applyProtection="1">
      <alignment vertical="center"/>
    </xf>
    <xf numFmtId="44" fontId="0" fillId="16" borderId="0" xfId="0" applyNumberFormat="1" applyFill="1" applyProtection="1"/>
    <xf numFmtId="0" fontId="0" fillId="0" borderId="9" xfId="0" applyFill="1" applyBorder="1" applyProtection="1"/>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6" xfId="0" applyFont="1" applyFill="1" applyBorder="1" applyAlignment="1" applyProtection="1">
      <alignment vertical="center"/>
    </xf>
    <xf numFmtId="0" fontId="0" fillId="0" borderId="8" xfId="0" applyFill="1" applyBorder="1" applyAlignment="1" applyProtection="1">
      <alignment vertical="center"/>
    </xf>
    <xf numFmtId="14"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left" vertical="center" wrapText="1"/>
      <protection locked="0"/>
    </xf>
    <xf numFmtId="0" fontId="14" fillId="0" borderId="10" xfId="20" applyNumberForma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wrapText="1"/>
      <protection locked="0"/>
    </xf>
    <xf numFmtId="9" fontId="2" fillId="0" borderId="10" xfId="22" applyFont="1" applyFill="1" applyBorder="1" applyAlignment="1" applyProtection="1">
      <alignment horizontal="left" vertical="center" wrapText="1"/>
      <protection locked="0"/>
    </xf>
    <xf numFmtId="0" fontId="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3"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4" fillId="0" borderId="10" xfId="20" applyFill="1" applyBorder="1" applyAlignment="1" applyProtection="1">
      <alignment horizontal="left" vertical="center" wrapText="1"/>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xf>
    <xf numFmtId="0" fontId="17" fillId="16" borderId="0" xfId="0" applyFont="1" applyFill="1"/>
    <xf numFmtId="0" fontId="17" fillId="16" borderId="0" xfId="0" applyFont="1" applyFill="1" applyAlignment="1" applyProtection="1">
      <alignment horizontal="left"/>
    </xf>
    <xf numFmtId="0" fontId="0" fillId="0" borderId="3" xfId="0" applyFill="1" applyBorder="1" applyAlignment="1" applyProtection="1">
      <alignment horizontal="left"/>
    </xf>
    <xf numFmtId="0" fontId="16" fillId="0" borderId="7" xfId="0" applyFont="1" applyFill="1" applyBorder="1" applyAlignment="1" applyProtection="1">
      <alignment horizontal="left" vertical="center"/>
    </xf>
    <xf numFmtId="0" fontId="0" fillId="16" borderId="0" xfId="0" applyFill="1" applyAlignment="1" applyProtection="1">
      <alignment horizontal="left"/>
    </xf>
    <xf numFmtId="0" fontId="2" fillId="0" borderId="0" xfId="0" applyFont="1" applyAlignment="1">
      <alignment horizontal="right"/>
    </xf>
    <xf numFmtId="0" fontId="14" fillId="0" borderId="10" xfId="20" applyNumberFormat="1" applyFill="1" applyBorder="1" applyAlignment="1" applyProtection="1">
      <alignment horizontal="left" vertical="center" wrapText="1"/>
      <protection locked="0"/>
    </xf>
    <xf numFmtId="0" fontId="2" fillId="0" borderId="0" xfId="0" applyFont="1"/>
    <xf numFmtId="0" fontId="0" fillId="0" borderId="3" xfId="0" applyFill="1" applyBorder="1" applyAlignment="1" applyProtection="1">
      <alignment horizontal="right"/>
    </xf>
    <xf numFmtId="0" fontId="0" fillId="16" borderId="0" xfId="0" applyFill="1" applyAlignment="1" applyProtection="1">
      <alignment horizontal="right"/>
    </xf>
    <xf numFmtId="0" fontId="16" fillId="0" borderId="7" xfId="0" applyFont="1" applyFill="1" applyBorder="1" applyAlignment="1" applyProtection="1">
      <alignment horizontal="right" vertical="center"/>
    </xf>
    <xf numFmtId="14" fontId="0" fillId="0" borderId="3" xfId="0" applyNumberFormat="1" applyFill="1" applyBorder="1" applyAlignment="1" applyProtection="1">
      <alignment horizontal="right"/>
    </xf>
    <xf numFmtId="14" fontId="16" fillId="0" borderId="7" xfId="0" applyNumberFormat="1" applyFont="1" applyFill="1" applyBorder="1" applyAlignment="1" applyProtection="1">
      <alignment horizontal="right" vertical="center"/>
    </xf>
    <xf numFmtId="14" fontId="0" fillId="16" borderId="0" xfId="0" applyNumberFormat="1" applyFill="1" applyAlignment="1" applyProtection="1">
      <alignment horizontal="right"/>
    </xf>
    <xf numFmtId="0" fontId="0" fillId="0" borderId="7" xfId="0" applyFill="1" applyBorder="1" applyAlignment="1" applyProtection="1">
      <alignment horizontal="right"/>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horizontal="right" vertical="center" wrapText="1"/>
      <protection locked="0"/>
    </xf>
    <xf numFmtId="14" fontId="2" fillId="0" borderId="10" xfId="0" applyNumberFormat="1" applyFont="1" applyFill="1" applyBorder="1" applyAlignment="1" applyProtection="1">
      <alignment horizontal="right" vertical="center" wrapText="1"/>
      <protection locked="0"/>
    </xf>
    <xf numFmtId="4" fontId="2" fillId="0" borderId="11" xfId="0" applyNumberFormat="1" applyFont="1" applyFill="1" applyBorder="1" applyAlignment="1" applyProtection="1">
      <alignment horizontal="right" vertical="center" wrapText="1"/>
      <protection locked="0"/>
    </xf>
    <xf numFmtId="14" fontId="0" fillId="0" borderId="3" xfId="0" applyNumberFormat="1" applyFill="1" applyBorder="1" applyAlignment="1" applyProtection="1">
      <alignment horizontal="left"/>
    </xf>
    <xf numFmtId="14" fontId="16" fillId="0" borderId="7" xfId="0" applyNumberFormat="1" applyFont="1" applyFill="1" applyBorder="1" applyAlignment="1" applyProtection="1">
      <alignment horizontal="left" vertical="center"/>
    </xf>
    <xf numFmtId="14" fontId="0" fillId="16" borderId="0" xfId="0" applyNumberFormat="1" applyFill="1" applyAlignment="1" applyProtection="1">
      <alignment horizontal="left"/>
    </xf>
    <xf numFmtId="0" fontId="1" fillId="0" borderId="18" xfId="0" applyFont="1" applyBorder="1"/>
    <xf numFmtId="0" fontId="18" fillId="18" borderId="0" xfId="0" applyFont="1" applyFill="1" applyBorder="1"/>
    <xf numFmtId="3" fontId="0" fillId="0" borderId="0" xfId="0" applyNumberFormat="1"/>
    <xf numFmtId="0" fontId="0" fillId="0" borderId="3" xfId="0" applyNumberFormat="1" applyFill="1" applyBorder="1" applyAlignment="1" applyProtection="1">
      <alignment horizontal="left"/>
    </xf>
    <xf numFmtId="0" fontId="16" fillId="0" borderId="7" xfId="0" applyNumberFormat="1" applyFont="1" applyFill="1" applyBorder="1" applyAlignment="1" applyProtection="1">
      <alignment horizontal="left" vertical="center"/>
    </xf>
    <xf numFmtId="0" fontId="0" fillId="16" borderId="0" xfId="0" applyNumberFormat="1" applyFill="1" applyAlignment="1" applyProtection="1">
      <alignment horizontal="left"/>
    </xf>
    <xf numFmtId="0" fontId="0" fillId="0" borderId="0" xfId="0" applyNumberFormat="1"/>
    <xf numFmtId="1" fontId="2" fillId="0" borderId="10" xfId="0" applyNumberFormat="1" applyFont="1" applyFill="1" applyBorder="1" applyAlignment="1" applyProtection="1">
      <alignment horizontal="left" vertical="center" wrapText="1"/>
      <protection locked="0"/>
    </xf>
    <xf numFmtId="1" fontId="0" fillId="0" borderId="0" xfId="0" applyNumberFormat="1"/>
    <xf numFmtId="0" fontId="2" fillId="0" borderId="0" xfId="0" applyFont="1" applyAlignment="1">
      <alignment horizontal="left"/>
    </xf>
    <xf numFmtId="0" fontId="0" fillId="0" borderId="0" xfId="0" applyAlignment="1">
      <alignment horizontal="left"/>
    </xf>
    <xf numFmtId="0" fontId="0" fillId="0" borderId="0" xfId="0" applyNumberFormat="1" applyAlignment="1">
      <alignment horizontal="left"/>
    </xf>
    <xf numFmtId="0" fontId="2" fillId="0" borderId="10" xfId="20" applyNumberFormat="1" applyFont="1" applyFill="1" applyBorder="1" applyAlignment="1" applyProtection="1">
      <alignment horizontal="left" vertical="center" wrapText="1"/>
      <protection locked="0"/>
    </xf>
    <xf numFmtId="3" fontId="4" fillId="0" borderId="10" xfId="0" applyNumberFormat="1" applyFont="1" applyFill="1" applyBorder="1" applyAlignment="1" applyProtection="1">
      <alignment vertical="center" wrapText="1"/>
      <protection locked="0"/>
    </xf>
    <xf numFmtId="164" fontId="4" fillId="0" borderId="10" xfId="21" applyNumberFormat="1" applyFont="1" applyFill="1" applyBorder="1" applyAlignment="1" applyProtection="1">
      <alignment horizontal="left" vertical="center" wrapText="1"/>
      <protection locked="0"/>
    </xf>
    <xf numFmtId="0" fontId="19" fillId="0" borderId="5" xfId="0" applyFont="1" applyFill="1" applyBorder="1" applyProtection="1"/>
    <xf numFmtId="0" fontId="19" fillId="0" borderId="1" xfId="0" applyFont="1" applyFill="1" applyBorder="1" applyProtection="1"/>
    <xf numFmtId="0" fontId="19" fillId="16" borderId="0" xfId="0" applyFont="1" applyFill="1" applyProtection="1"/>
    <xf numFmtId="0" fontId="4" fillId="0" borderId="5" xfId="0" applyFont="1" applyFill="1" applyBorder="1" applyProtection="1"/>
    <xf numFmtId="0" fontId="4" fillId="0" borderId="1" xfId="0" applyFont="1" applyFill="1" applyBorder="1" applyProtection="1"/>
    <xf numFmtId="0" fontId="4" fillId="16" borderId="0" xfId="0" applyFont="1" applyFill="1" applyProtection="1"/>
    <xf numFmtId="0" fontId="0" fillId="0" borderId="0" xfId="0" pivotButton="1"/>
    <xf numFmtId="0" fontId="2" fillId="0" borderId="0" xfId="0" applyFont="1" applyAlignment="1">
      <alignment wrapText="1"/>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 xfId="0" applyFont="1" applyFill="1" applyBorder="1" applyAlignment="1">
      <alignment vertical="center"/>
    </xf>
    <xf numFmtId="0" fontId="2" fillId="16" borderId="0" xfId="0" applyFont="1" applyFill="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15" fillId="16" borderId="0" xfId="0" applyFont="1" applyFill="1" applyAlignment="1">
      <alignment vertical="center"/>
    </xf>
    <xf numFmtId="0" fontId="2" fillId="0" borderId="0" xfId="0" applyFont="1" applyFill="1" applyBorder="1" applyAlignment="1" applyProtection="1">
      <alignment horizontal="right" vertical="center"/>
    </xf>
    <xf numFmtId="0" fontId="22" fillId="0" borderId="0" xfId="0" applyFont="1" applyBorder="1"/>
    <xf numFmtId="0" fontId="4" fillId="19" borderId="10" xfId="0" applyFont="1" applyFill="1" applyBorder="1" applyAlignment="1" applyProtection="1">
      <alignment vertical="center" wrapText="1"/>
    </xf>
    <xf numFmtId="0" fontId="4" fillId="20" borderId="10" xfId="0" applyFont="1" applyFill="1" applyBorder="1" applyAlignment="1" applyProtection="1">
      <alignment vertical="center" wrapText="1"/>
    </xf>
    <xf numFmtId="0" fontId="4" fillId="19" borderId="10" xfId="0" applyFont="1" applyFill="1" applyBorder="1" applyAlignment="1">
      <alignment vertical="center" wrapText="1"/>
    </xf>
    <xf numFmtId="0" fontId="4" fillId="20" borderId="11" xfId="0" applyFont="1" applyFill="1" applyBorder="1" applyAlignment="1">
      <alignment vertical="center"/>
    </xf>
    <xf numFmtId="0" fontId="2" fillId="20" borderId="12" xfId="0" applyFont="1" applyFill="1" applyBorder="1" applyAlignment="1">
      <alignment vertical="center" wrapText="1"/>
    </xf>
    <xf numFmtId="0" fontId="4" fillId="20" borderId="11" xfId="0" applyFont="1" applyFill="1" applyBorder="1" applyAlignment="1">
      <alignment vertical="center" wrapText="1"/>
    </xf>
    <xf numFmtId="0" fontId="2" fillId="19" borderId="12" xfId="0" applyFont="1" applyFill="1" applyBorder="1" applyAlignment="1" applyProtection="1">
      <alignment vertical="center" wrapText="1"/>
    </xf>
    <xf numFmtId="0" fontId="2" fillId="19" borderId="10" xfId="0" applyFont="1" applyFill="1" applyBorder="1" applyAlignment="1" applyProtection="1">
      <alignment vertical="center" wrapText="1"/>
    </xf>
    <xf numFmtId="0" fontId="4" fillId="20" borderId="11" xfId="0" applyFont="1" applyFill="1" applyBorder="1" applyAlignment="1" applyProtection="1">
      <alignment vertical="center"/>
    </xf>
    <xf numFmtId="0" fontId="2" fillId="20" borderId="12" xfId="0" applyFont="1" applyFill="1" applyBorder="1" applyAlignment="1" applyProtection="1">
      <alignment vertical="center" wrapText="1"/>
    </xf>
    <xf numFmtId="0" fontId="4" fillId="20" borderId="10" xfId="0" applyFont="1" applyFill="1" applyBorder="1" applyAlignment="1" applyProtection="1">
      <alignment vertical="center"/>
    </xf>
    <xf numFmtId="0" fontId="2" fillId="20" borderId="10" xfId="0" applyFont="1" applyFill="1" applyBorder="1" applyAlignment="1" applyProtection="1">
      <alignment vertical="center" wrapText="1"/>
    </xf>
    <xf numFmtId="0" fontId="4" fillId="20" borderId="12" xfId="0" applyFont="1" applyFill="1" applyBorder="1" applyAlignment="1" applyProtection="1">
      <alignment vertical="center"/>
    </xf>
    <xf numFmtId="0" fontId="4" fillId="20" borderId="10" xfId="0" applyFont="1" applyFill="1" applyBorder="1" applyAlignment="1" applyProtection="1">
      <alignment horizontal="left" vertical="center" wrapText="1"/>
    </xf>
    <xf numFmtId="1" fontId="2" fillId="19" borderId="10" xfId="0" applyNumberFormat="1" applyFont="1" applyFill="1" applyBorder="1" applyAlignment="1" applyProtection="1">
      <alignment horizontal="left" vertical="center" wrapText="1"/>
    </xf>
    <xf numFmtId="0" fontId="4" fillId="20" borderId="14" xfId="0" applyFont="1" applyFill="1" applyBorder="1" applyAlignment="1" applyProtection="1">
      <alignment horizontal="left" vertical="center" wrapText="1"/>
    </xf>
    <xf numFmtId="0" fontId="4" fillId="20" borderId="14" xfId="0" applyNumberFormat="1" applyFont="1" applyFill="1" applyBorder="1" applyAlignment="1" applyProtection="1">
      <alignment horizontal="left" vertical="center" wrapText="1"/>
    </xf>
    <xf numFmtId="0" fontId="4" fillId="20" borderId="14" xfId="0" applyFont="1" applyFill="1" applyBorder="1" applyAlignment="1" applyProtection="1">
      <alignment vertical="center" wrapText="1"/>
    </xf>
    <xf numFmtId="0" fontId="4" fillId="20" borderId="6" xfId="0" applyFont="1" applyFill="1" applyBorder="1" applyAlignment="1" applyProtection="1">
      <alignment vertical="center" wrapText="1"/>
    </xf>
    <xf numFmtId="0" fontId="2" fillId="19" borderId="4" xfId="0" applyFont="1" applyFill="1" applyBorder="1" applyAlignment="1" applyProtection="1">
      <alignment vertical="center" wrapText="1"/>
    </xf>
    <xf numFmtId="0" fontId="2" fillId="19" borderId="11" xfId="0" applyFont="1" applyFill="1" applyBorder="1" applyAlignment="1" applyProtection="1">
      <alignment vertical="center" wrapText="1"/>
    </xf>
    <xf numFmtId="0" fontId="2" fillId="19" borderId="10" xfId="0" applyFont="1" applyFill="1" applyBorder="1" applyAlignment="1" applyProtection="1">
      <alignment horizontal="left" vertical="center" wrapText="1"/>
    </xf>
    <xf numFmtId="0" fontId="2" fillId="19" borderId="13" xfId="0" applyFont="1" applyFill="1" applyBorder="1" applyAlignment="1" applyProtection="1">
      <alignment horizontal="left" vertical="center" wrapText="1"/>
    </xf>
    <xf numFmtId="0" fontId="9" fillId="20" borderId="10" xfId="0" applyFont="1" applyFill="1" applyBorder="1" applyAlignment="1" applyProtection="1">
      <alignment horizontal="left" vertical="center" wrapText="1"/>
    </xf>
    <xf numFmtId="0" fontId="9" fillId="20" borderId="10" xfId="0" applyFont="1" applyFill="1" applyBorder="1" applyAlignment="1" applyProtection="1">
      <alignment horizontal="right" vertical="center" wrapText="1"/>
    </xf>
    <xf numFmtId="0" fontId="9" fillId="20" borderId="10" xfId="0" applyFont="1" applyFill="1" applyBorder="1" applyAlignment="1" applyProtection="1">
      <alignment horizontal="center" vertical="center" wrapText="1"/>
    </xf>
    <xf numFmtId="3" fontId="4" fillId="19" borderId="10" xfId="0" applyNumberFormat="1" applyFont="1" applyFill="1" applyBorder="1" applyAlignment="1" applyProtection="1">
      <alignment vertical="center" wrapText="1"/>
    </xf>
    <xf numFmtId="0" fontId="2" fillId="19" borderId="10" xfId="0" applyFont="1" applyFill="1" applyBorder="1" applyAlignment="1" applyProtection="1">
      <alignment horizontal="left" vertical="center" wrapText="1" indent="2"/>
    </xf>
    <xf numFmtId="3" fontId="2" fillId="19" borderId="10" xfId="0" applyNumberFormat="1" applyFont="1" applyFill="1" applyBorder="1" applyAlignment="1" applyProtection="1">
      <alignment vertical="center" wrapText="1"/>
    </xf>
    <xf numFmtId="0" fontId="4" fillId="19" borderId="10" xfId="0" applyFont="1" applyFill="1" applyBorder="1" applyAlignment="1" applyProtection="1">
      <alignment horizontal="left" vertical="center" wrapText="1" indent="2"/>
    </xf>
    <xf numFmtId="0" fontId="2" fillId="0" borderId="9" xfId="0" applyFont="1" applyFill="1" applyBorder="1" applyAlignment="1" applyProtection="1">
      <alignment horizontal="left" vertical="center" wrapText="1" indent="2"/>
    </xf>
    <xf numFmtId="0" fontId="2" fillId="0" borderId="0" xfId="0" applyFont="1" applyFill="1" applyBorder="1" applyAlignment="1" applyProtection="1">
      <alignment horizontal="left" vertical="center" wrapText="1" indent="2"/>
    </xf>
    <xf numFmtId="3" fontId="2" fillId="0" borderId="0" xfId="0" applyNumberFormat="1" applyFont="1" applyFill="1" applyBorder="1" applyAlignment="1" applyProtection="1">
      <alignment vertical="center" wrapText="1"/>
    </xf>
    <xf numFmtId="49" fontId="2" fillId="0" borderId="10" xfId="0" applyNumberFormat="1" applyFont="1" applyFill="1" applyBorder="1" applyAlignment="1" applyProtection="1">
      <alignment vertical="center" wrapText="1"/>
      <protection locked="0"/>
    </xf>
    <xf numFmtId="0" fontId="23" fillId="20" borderId="15" xfId="0" applyNumberFormat="1" applyFont="1" applyFill="1" applyBorder="1" applyAlignment="1" applyProtection="1">
      <alignment vertical="center" wrapText="1"/>
    </xf>
    <xf numFmtId="0" fontId="23" fillId="20" borderId="16" xfId="0" applyNumberFormat="1" applyFont="1" applyFill="1" applyBorder="1" applyAlignment="1" applyProtection="1">
      <alignment horizontal="left" vertical="center" wrapText="1"/>
    </xf>
    <xf numFmtId="1" fontId="2" fillId="0" borderId="11" xfId="0" applyNumberFormat="1" applyFont="1" applyFill="1" applyBorder="1" applyAlignment="1" applyProtection="1">
      <alignment horizontal="right" vertical="center" wrapText="1"/>
      <protection locked="0"/>
    </xf>
    <xf numFmtId="0" fontId="0" fillId="0" borderId="0" xfId="0" applyFont="1"/>
    <xf numFmtId="3" fontId="2" fillId="19" borderId="10" xfId="0" applyNumberFormat="1" applyFont="1" applyFill="1" applyBorder="1" applyAlignment="1" applyProtection="1">
      <alignment horizontal="right" vertical="center" wrapText="1"/>
    </xf>
    <xf numFmtId="0" fontId="2" fillId="0" borderId="10" xfId="0" applyNumberFormat="1" applyFont="1" applyFill="1" applyBorder="1" applyAlignment="1" applyProtection="1">
      <alignment horizontal="left" vertical="center" wrapText="1"/>
      <protection locked="0"/>
    </xf>
    <xf numFmtId="0" fontId="23" fillId="20" borderId="16" xfId="0" applyFont="1" applyFill="1" applyBorder="1" applyAlignment="1" applyProtection="1">
      <alignment horizontal="left" vertical="center" wrapText="1"/>
    </xf>
    <xf numFmtId="0" fontId="23" fillId="20" borderId="16" xfId="0" applyNumberFormat="1" applyFont="1" applyFill="1" applyBorder="1" applyAlignment="1" applyProtection="1">
      <alignment vertical="center" wrapText="1"/>
    </xf>
    <xf numFmtId="0" fontId="23" fillId="20" borderId="17" xfId="0" applyNumberFormat="1" applyFont="1" applyFill="1" applyBorder="1" applyAlignment="1" applyProtection="1">
      <alignment vertical="center" wrapText="1"/>
    </xf>
    <xf numFmtId="0" fontId="19" fillId="0" borderId="12" xfId="0" applyNumberFormat="1" applyFont="1" applyFill="1" applyBorder="1" applyAlignment="1" applyProtection="1">
      <alignment vertical="center" wrapText="1"/>
      <protection locked="0"/>
    </xf>
    <xf numFmtId="3" fontId="2" fillId="0" borderId="9" xfId="0" applyNumberFormat="1" applyFont="1" applyFill="1" applyBorder="1" applyAlignment="1" applyProtection="1">
      <alignment vertical="center" wrapText="1"/>
    </xf>
    <xf numFmtId="0" fontId="2" fillId="0" borderId="9"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10" xfId="0" applyNumberFormat="1" applyFont="1" applyFill="1" applyBorder="1" applyAlignment="1" applyProtection="1">
      <alignment horizontal="left" vertical="center" wrapText="1"/>
      <protection locked="0"/>
    </xf>
    <xf numFmtId="0" fontId="4" fillId="20" borderId="15" xfId="0" applyNumberFormat="1" applyFont="1" applyFill="1" applyBorder="1" applyAlignment="1" applyProtection="1">
      <alignment vertical="center" wrapText="1"/>
    </xf>
    <xf numFmtId="0" fontId="4" fillId="20" borderId="16" xfId="0" applyFont="1" applyFill="1" applyBorder="1" applyAlignment="1" applyProtection="1">
      <alignment vertical="center" wrapText="1"/>
    </xf>
    <xf numFmtId="14" fontId="4" fillId="20" borderId="16" xfId="0" applyNumberFormat="1" applyFont="1" applyFill="1" applyBorder="1" applyAlignment="1" applyProtection="1">
      <alignment horizontal="right" vertical="center" wrapText="1"/>
    </xf>
    <xf numFmtId="3" fontId="4" fillId="20" borderId="16" xfId="0" applyNumberFormat="1" applyFont="1" applyFill="1" applyBorder="1" applyAlignment="1" applyProtection="1">
      <alignment horizontal="right" vertical="center" wrapText="1"/>
    </xf>
    <xf numFmtId="4" fontId="4" fillId="20" borderId="17" xfId="0" applyNumberFormat="1" applyFont="1" applyFill="1" applyBorder="1" applyAlignment="1" applyProtection="1">
      <alignment horizontal="right" vertical="center" wrapText="1"/>
    </xf>
    <xf numFmtId="14" fontId="4" fillId="20" borderId="16" xfId="0" applyNumberFormat="1" applyFont="1" applyFill="1" applyBorder="1" applyAlignment="1" applyProtection="1">
      <alignment horizontal="left" vertical="center" wrapText="1"/>
    </xf>
    <xf numFmtId="0" fontId="4" fillId="20" borderId="15" xfId="0" applyFont="1" applyFill="1" applyBorder="1" applyAlignment="1" applyProtection="1">
      <alignment horizontal="right" vertical="center" wrapText="1"/>
    </xf>
    <xf numFmtId="0" fontId="4" fillId="20" borderId="16" xfId="0" applyNumberFormat="1" applyFont="1" applyFill="1" applyBorder="1" applyAlignment="1" applyProtection="1">
      <alignment horizontal="left" vertical="center" wrapText="1"/>
    </xf>
    <xf numFmtId="0" fontId="0" fillId="21" borderId="0" xfId="0" applyFill="1" applyBorder="1" applyProtection="1"/>
    <xf numFmtId="0" fontId="16" fillId="21" borderId="0" xfId="0" applyFont="1" applyFill="1" applyBorder="1" applyAlignment="1" applyProtection="1">
      <alignment vertical="center"/>
    </xf>
    <xf numFmtId="0" fontId="16" fillId="21" borderId="0" xfId="0" applyFont="1" applyFill="1" applyBorder="1" applyAlignment="1" applyProtection="1">
      <alignment horizontal="right" vertical="center"/>
    </xf>
    <xf numFmtId="0" fontId="16" fillId="21" borderId="0" xfId="0" applyFont="1" applyFill="1" applyBorder="1" applyAlignment="1" applyProtection="1">
      <alignment horizontal="left" vertical="center"/>
    </xf>
    <xf numFmtId="14" fontId="16" fillId="21" borderId="0" xfId="0" applyNumberFormat="1" applyFont="1" applyFill="1" applyBorder="1" applyAlignment="1" applyProtection="1">
      <alignment horizontal="right" vertical="center"/>
    </xf>
    <xf numFmtId="14" fontId="16" fillId="21" borderId="0" xfId="0" applyNumberFormat="1" applyFont="1" applyFill="1" applyBorder="1" applyAlignment="1" applyProtection="1">
      <alignment horizontal="left" vertical="center"/>
    </xf>
    <xf numFmtId="0" fontId="0" fillId="21" borderId="0" xfId="0" applyFill="1" applyBorder="1" applyAlignment="1" applyProtection="1">
      <alignment horizontal="right"/>
    </xf>
    <xf numFmtId="0" fontId="2" fillId="21" borderId="0" xfId="0" applyFont="1" applyFill="1" applyBorder="1"/>
    <xf numFmtId="0" fontId="4" fillId="20" borderId="16" xfId="0" applyNumberFormat="1" applyFont="1" applyFill="1" applyBorder="1" applyAlignment="1" applyProtection="1">
      <alignment horizontal="right" vertical="center" wrapText="1"/>
    </xf>
    <xf numFmtId="0" fontId="2" fillId="0" borderId="11" xfId="0" applyNumberFormat="1" applyFont="1" applyFill="1" applyBorder="1" applyAlignment="1" applyProtection="1">
      <alignment horizontal="center" vertical="center" wrapText="1"/>
      <protection locked="0"/>
    </xf>
    <xf numFmtId="14" fontId="4" fillId="20" borderId="14" xfId="0" applyNumberFormat="1" applyFont="1" applyFill="1" applyBorder="1" applyAlignment="1" applyProtection="1">
      <alignment horizontal="center" vertical="center" wrapText="1"/>
    </xf>
    <xf numFmtId="0" fontId="4" fillId="20" borderId="14" xfId="0" applyFont="1" applyFill="1" applyBorder="1" applyAlignment="1" applyProtection="1">
      <alignment horizontal="center" vertical="center" wrapText="1"/>
    </xf>
    <xf numFmtId="14" fontId="4" fillId="20" borderId="10" xfId="0" applyNumberFormat="1" applyFont="1" applyFill="1" applyBorder="1" applyAlignment="1" applyProtection="1">
      <alignment horizontal="center" vertical="center" wrapText="1"/>
    </xf>
    <xf numFmtId="0" fontId="4" fillId="20" borderId="6" xfId="0" applyFont="1" applyFill="1" applyBorder="1" applyAlignment="1" applyProtection="1">
      <alignment horizontal="center" vertical="center" wrapText="1"/>
    </xf>
    <xf numFmtId="0" fontId="4" fillId="20" borderId="8" xfId="0" applyFont="1" applyFill="1" applyBorder="1" applyAlignment="1" applyProtection="1">
      <alignment horizontal="center" vertical="center" wrapText="1"/>
    </xf>
    <xf numFmtId="0" fontId="8" fillId="22" borderId="11" xfId="0" applyFont="1" applyFill="1" applyBorder="1" applyAlignment="1" applyProtection="1">
      <alignment vertical="center" wrapText="1"/>
    </xf>
    <xf numFmtId="3" fontId="19" fillId="22" borderId="9" xfId="0" applyNumberFormat="1" applyFont="1" applyFill="1" applyBorder="1" applyAlignment="1" applyProtection="1">
      <alignment vertical="center" wrapText="1"/>
    </xf>
    <xf numFmtId="0" fontId="19" fillId="22" borderId="12" xfId="0" applyNumberFormat="1" applyFont="1" applyFill="1" applyBorder="1" applyAlignment="1" applyProtection="1">
      <alignment horizontal="left" vertical="center" wrapText="1"/>
    </xf>
    <xf numFmtId="0" fontId="4" fillId="22" borderId="10" xfId="0" applyFont="1" applyFill="1" applyBorder="1" applyAlignment="1" applyProtection="1">
      <alignment vertical="center" wrapText="1"/>
    </xf>
    <xf numFmtId="3" fontId="4" fillId="22" borderId="10" xfId="0" applyNumberFormat="1" applyFont="1" applyFill="1" applyBorder="1" applyAlignment="1" applyProtection="1">
      <alignment vertical="center" wrapText="1"/>
    </xf>
    <xf numFmtId="3" fontId="8" fillId="22" borderId="9" xfId="0" applyNumberFormat="1" applyFont="1" applyFill="1" applyBorder="1" applyAlignment="1" applyProtection="1">
      <alignment vertical="center" wrapText="1"/>
    </xf>
    <xf numFmtId="0" fontId="8" fillId="22" borderId="12" xfId="0" applyNumberFormat="1" applyFont="1" applyFill="1" applyBorder="1" applyAlignment="1" applyProtection="1">
      <alignment vertical="center" wrapText="1"/>
    </xf>
    <xf numFmtId="0" fontId="2" fillId="22" borderId="10" xfId="0" applyFont="1" applyFill="1" applyBorder="1" applyAlignment="1" applyProtection="1">
      <alignment vertical="center" wrapText="1"/>
    </xf>
    <xf numFmtId="0" fontId="0" fillId="17" borderId="2" xfId="0" applyFill="1" applyBorder="1" applyAlignment="1" applyProtection="1">
      <alignment vertical="center"/>
    </xf>
    <xf numFmtId="0" fontId="2" fillId="17" borderId="3" xfId="0" applyFont="1" applyFill="1" applyBorder="1" applyAlignment="1">
      <alignment vertical="center"/>
    </xf>
    <xf numFmtId="0" fontId="2" fillId="17" borderId="4" xfId="0" applyFont="1" applyFill="1" applyBorder="1" applyAlignment="1">
      <alignment vertical="center"/>
    </xf>
    <xf numFmtId="0" fontId="0" fillId="17" borderId="5" xfId="0" applyFill="1" applyBorder="1" applyAlignment="1" applyProtection="1">
      <alignment vertical="center"/>
    </xf>
    <xf numFmtId="0" fontId="2" fillId="17" borderId="1" xfId="0" applyFont="1" applyFill="1" applyBorder="1" applyAlignment="1">
      <alignment vertical="center"/>
    </xf>
    <xf numFmtId="0" fontId="0" fillId="17" borderId="6" xfId="0" applyFill="1" applyBorder="1" applyAlignment="1" applyProtection="1">
      <alignment vertical="center"/>
    </xf>
    <xf numFmtId="0" fontId="2" fillId="17" borderId="7" xfId="0" applyFont="1" applyFill="1" applyBorder="1" applyAlignment="1">
      <alignment vertical="center"/>
    </xf>
    <xf numFmtId="0" fontId="2" fillId="17" borderId="8" xfId="0" applyFont="1" applyFill="1" applyBorder="1" applyAlignment="1">
      <alignment vertical="center"/>
    </xf>
    <xf numFmtId="3" fontId="4" fillId="22" borderId="10" xfId="0" applyNumberFormat="1" applyFont="1" applyFill="1" applyBorder="1" applyAlignment="1" applyProtection="1">
      <alignment vertical="center" wrapText="1"/>
      <protection hidden="1"/>
    </xf>
    <xf numFmtId="0" fontId="24" fillId="16" borderId="0" xfId="0" applyFont="1" applyFill="1" applyAlignment="1">
      <alignment vertical="center"/>
    </xf>
    <xf numFmtId="0" fontId="4" fillId="20" borderId="8" xfId="0" applyFont="1" applyFill="1" applyBorder="1" applyAlignment="1" applyProtection="1">
      <alignment horizontal="left" vertical="center" wrapText="1"/>
    </xf>
    <xf numFmtId="0" fontId="2" fillId="17" borderId="0" xfId="0" applyFont="1" applyFill="1" applyBorder="1" applyAlignment="1" applyProtection="1">
      <alignment vertical="center" wrapText="1"/>
    </xf>
    <xf numFmtId="0" fontId="2" fillId="17" borderId="0" xfId="0" applyFont="1" applyFill="1" applyBorder="1" applyAlignment="1" applyProtection="1">
      <alignment vertical="center"/>
    </xf>
    <xf numFmtId="1" fontId="2" fillId="0" borderId="10" xfId="0" applyNumberFormat="1"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0" borderId="11" xfId="0" applyFont="1" applyFill="1" applyBorder="1" applyAlignment="1" applyProtection="1">
      <alignment vertical="center" wrapText="1"/>
    </xf>
    <xf numFmtId="0" fontId="4" fillId="0" borderId="9"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2" fillId="0" borderId="7" xfId="0" applyFont="1" applyFill="1" applyBorder="1" applyAlignment="1" applyProtection="1">
      <alignment horizontal="left" vertical="center" wrapText="1"/>
    </xf>
    <xf numFmtId="14" fontId="2" fillId="0" borderId="10" xfId="0" applyNumberFormat="1" applyFont="1" applyFill="1" applyBorder="1" applyAlignment="1" applyProtection="1">
      <alignment horizontal="left" vertical="center" wrapText="1"/>
    </xf>
    <xf numFmtId="4" fontId="2" fillId="0" borderId="11" xfId="21" applyNumberFormat="1" applyFont="1" applyFill="1" applyBorder="1" applyAlignment="1" applyProtection="1">
      <alignment horizontal="left" vertical="center" wrapText="1"/>
    </xf>
    <xf numFmtId="4" fontId="2" fillId="0" borderId="12" xfId="21"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1" fillId="0" borderId="0" xfId="0" applyFont="1" applyFill="1" applyBorder="1" applyAlignment="1">
      <alignment horizontal="center" vertical="center" wrapText="1"/>
    </xf>
    <xf numFmtId="0" fontId="2" fillId="17" borderId="0" xfId="0" applyFont="1" applyFill="1" applyBorder="1" applyAlignment="1">
      <alignment horizontal="left" vertical="center" wrapText="1"/>
    </xf>
    <xf numFmtId="0" fontId="20" fillId="0" borderId="0"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0" fillId="0" borderId="0" xfId="0" applyFont="1" applyFill="1" applyBorder="1" applyAlignment="1" applyProtection="1">
      <alignment horizontal="center" vertical="center" wrapText="1"/>
    </xf>
    <xf numFmtId="0" fontId="4" fillId="19" borderId="10" xfId="0" applyFont="1" applyFill="1" applyBorder="1" applyAlignment="1" applyProtection="1">
      <alignment horizontal="left" vertical="center" wrapText="1"/>
    </xf>
    <xf numFmtId="0" fontId="0" fillId="16" borderId="0" xfId="0" applyFill="1" applyAlignment="1" applyProtection="1">
      <alignment horizontal="center" vertical="center"/>
    </xf>
    <xf numFmtId="0" fontId="2" fillId="0" borderId="10" xfId="0" applyNumberFormat="1" applyFont="1" applyFill="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indent="2"/>
    </xf>
    <xf numFmtId="0" fontId="4" fillId="0" borderId="7" xfId="0" applyFont="1" applyFill="1" applyBorder="1" applyAlignment="1" applyProtection="1">
      <alignment horizontal="left" vertical="center" wrapText="1" indent="2"/>
    </xf>
    <xf numFmtId="0" fontId="2" fillId="0" borderId="0" xfId="0" applyFont="1" applyFill="1" applyBorder="1" applyAlignment="1">
      <alignment vertical="center" wrapText="1"/>
    </xf>
  </cellXfs>
  <cellStyles count="27">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Komma" xfId="21" builtinId="3"/>
    <cellStyle name="Link" xfId="20" builtinId="8"/>
    <cellStyle name="Prozent" xfId="22" builtinId="5"/>
    <cellStyle name="Prozent 2" xfId="24"/>
    <cellStyle name="Standard" xfId="0" builtinId="0"/>
    <cellStyle name="Standard 2" xfId="23"/>
    <cellStyle name="Standard 2 2" xfId="25"/>
    <cellStyle name="Währung 2" xfId="26"/>
  </cellStyles>
  <dxfs count="72">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border outline="0">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1"/>
          <bgColor theme="1"/>
        </patternFill>
      </fill>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font>
        <b val="0"/>
        <i val="0"/>
        <strike val="0"/>
        <condense val="0"/>
        <extend val="0"/>
        <outline val="0"/>
        <shadow val="0"/>
        <u val="none"/>
        <vertAlign val="baseline"/>
        <sz val="10"/>
        <color theme="1"/>
        <name val="Arial"/>
        <scheme val="none"/>
      </font>
      <border diagonalUp="0" diagonalDown="0">
        <left/>
        <right/>
        <top style="thin">
          <color theme="1"/>
        </top>
        <bottom/>
        <vertical/>
        <horizontal/>
      </border>
    </dxf>
    <dxf>
      <border outline="0">
        <right style="thin">
          <color theme="1"/>
        </right>
        <top style="thin">
          <color theme="1"/>
        </top>
        <bottom style="thin">
          <color theme="1"/>
        </bottom>
      </border>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0"/>
        <name val="Arial"/>
        <scheme val="none"/>
      </font>
      <fill>
        <patternFill patternType="solid">
          <fgColor theme="1"/>
          <bgColor theme="1"/>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0" formatCode="General"/>
    </dxf>
    <dxf>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numFmt numFmtId="1" formatCode="0"/>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border outline="0">
        <left style="thin">
          <color indexed="64"/>
        </left>
      </border>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border outline="0">
        <left style="thin">
          <color indexed="64"/>
        </left>
      </border>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border outline="0">
        <left style="thin">
          <color indexed="64"/>
        </left>
      </border>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border outline="0">
        <left style="thin">
          <color indexed="64"/>
        </left>
      </border>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dxf>
    <dxf>
      <font>
        <b/>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right" vertical="center" textRotation="0" wrapText="1" indent="0" justifyLastLine="0" shrinkToFit="0" readingOrder="0"/>
      <border diagonalUp="0" diagonalDown="0" outline="0">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numFmt numFmtId="19" formatCode="dd/mm/yyyy"/>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numFmt numFmtId="4" formatCode="#,##0.00"/>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font>
        <b/>
        <i val="0"/>
        <strike val="0"/>
        <condense val="0"/>
        <extend val="0"/>
        <outline val="0"/>
        <shadow val="0"/>
        <u val="none"/>
        <vertAlign val="baseline"/>
        <sz val="10"/>
        <color auto="1"/>
        <name val="Arial"/>
        <scheme val="none"/>
      </font>
      <numFmt numFmtId="4" formatCode="#,##0.00"/>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border outline="0">
        <left style="thin">
          <color indexed="64"/>
        </left>
      </border>
    </dxf>
    <dxf>
      <font>
        <b/>
        <i val="0"/>
        <strike val="0"/>
        <condense val="0"/>
        <extend val="0"/>
        <outline val="0"/>
        <shadow val="0"/>
        <u val="none"/>
        <vertAlign val="baseline"/>
        <sz val="10"/>
        <color auto="1"/>
        <name val="Arial"/>
        <scheme val="none"/>
      </font>
      <numFmt numFmtId="4" formatCode="#,##0.00"/>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top style="double">
          <color indexed="64"/>
        </top>
        <bottom/>
      </border>
      <protection locked="1" hidden="0"/>
    </dxf>
    <dxf>
      <numFmt numFmtId="3" formatCode="#,##0"/>
      <fill>
        <patternFill patternType="solid">
          <fgColor indexed="64"/>
          <bgColor theme="7" tint="0.79998168889431442"/>
        </patternFill>
      </fill>
      <protection locked="1" hidden="0"/>
    </dxf>
    <dxf>
      <font>
        <b/>
        <i val="0"/>
        <strike val="0"/>
        <condense val="0"/>
        <extend val="0"/>
        <outline val="0"/>
        <shadow val="0"/>
        <u val="none"/>
        <vertAlign val="baseline"/>
        <sz val="10"/>
        <color auto="1"/>
        <name val="Arial"/>
        <scheme val="none"/>
      </font>
      <numFmt numFmtId="3" formatCode="#,##0"/>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numFmt numFmtId="1" formatCode="0"/>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i val="0"/>
        <strike val="0"/>
        <condense val="0"/>
        <extend val="0"/>
        <outline val="0"/>
        <shadow val="0"/>
        <u val="none"/>
        <vertAlign val="baseline"/>
        <sz val="10"/>
        <color auto="1"/>
        <name val="Arial"/>
        <scheme val="none"/>
      </font>
      <numFmt numFmtId="19" formatCode="dd/mm/yyyy"/>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border outline="0">
        <right style="thin">
          <color indexed="64"/>
        </right>
      </border>
    </dxf>
    <dxf>
      <font>
        <b/>
        <i val="0"/>
        <strike val="0"/>
        <condense val="0"/>
        <extend val="0"/>
        <outline val="0"/>
        <shadow val="0"/>
        <u val="none"/>
        <vertAlign val="baseline"/>
        <sz val="10"/>
        <color auto="1"/>
        <name val="Arial"/>
        <scheme val="none"/>
      </font>
      <numFmt numFmtId="19" formatCode="dd/mm/yyyy"/>
      <fill>
        <patternFill patternType="solid">
          <fgColor indexed="64"/>
          <bgColor theme="7"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border outline="0">
        <left style="thin">
          <color indexed="64"/>
        </left>
      </border>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general" vertical="center" textRotation="0" wrapText="1" indent="0" justifyLastLine="0" shrinkToFit="0" readingOrder="0"/>
      <border diagonalUp="0" diagonalDown="0" outline="0">
        <left/>
        <right style="thin">
          <color indexed="64"/>
        </right>
        <top style="double">
          <color indexed="64"/>
        </top>
        <bottom/>
      </border>
      <protection locked="1" hidden="0"/>
    </dxf>
    <dxf>
      <fill>
        <patternFill patternType="solid">
          <fgColor indexed="64"/>
          <bgColor theme="7" tint="0.79998168889431442"/>
        </patternFill>
      </fill>
    </dxf>
    <dxf>
      <border>
        <top style="double">
          <color indexed="64"/>
        </top>
      </border>
    </dxf>
    <dxf>
      <font>
        <b/>
      </font>
      <fill>
        <patternFill patternType="solid">
          <fgColor indexed="64"/>
          <bgColor theme="7" tint="0.39997558519241921"/>
        </patternFill>
      </fill>
      <border diagonalUp="0" diagonalDown="0" outline="0">
        <left style="thin">
          <color indexed="0"/>
        </left>
        <right style="thin">
          <color indexed="0"/>
        </right>
        <top/>
        <bottom/>
      </border>
      <protection locked="1" hidden="0"/>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ill>
        <patternFill patternType="solid">
          <fgColor indexed="64"/>
          <bgColor theme="7" tint="0.39997558519241921"/>
        </patternFill>
      </fill>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general" vertical="center" textRotation="0" wrapText="1" indent="0" justifyLastLine="0" shrinkToFit="0" readingOrder="0"/>
      <border diagonalUp="0" diagonalDown="0" outline="0">
        <left style="thin">
          <color indexed="64"/>
        </left>
        <right/>
        <top style="double">
          <color indexed="64"/>
        </top>
        <bottom/>
      </border>
      <protection locked="1" hidden="0"/>
    </dxf>
    <dxf>
      <fill>
        <patternFill patternType="solid">
          <fgColor indexed="64"/>
          <bgColor theme="7" tint="0.79998168889431442"/>
        </patternFill>
      </fill>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ill>
        <patternFill patternType="solid">
          <fgColor indexed="64"/>
          <bgColor theme="7" tint="0.79998168889431442"/>
        </patternFill>
      </fill>
    </dxf>
    <dxf>
      <font>
        <b/>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fill>
        <patternFill patternType="solid">
          <fgColor indexed="64"/>
          <bgColor theme="7" tint="0.39997558519241921"/>
        </patternFill>
      </fill>
      <alignment horizontal="left" vertical="center" textRotation="0" wrapText="1" indent="0" justifyLastLine="0" shrinkToFit="0" readingOrder="0"/>
      <border diagonalUp="0" diagonalDown="0" outline="0">
        <left style="thin">
          <color indexed="64"/>
        </left>
        <right style="thin">
          <color indexed="64"/>
        </right>
        <top style="double">
          <color indexed="64"/>
        </top>
        <bottom/>
      </border>
      <protection locked="1"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7" tint="0.39997558519241921"/>
        </patternFill>
      </fill>
      <alignment horizontal="general" vertical="center" textRotation="0" wrapText="1" indent="0" justifyLastLine="0" shrinkToFit="0" readingOrder="0"/>
      <border diagonalUp="0" diagonalDown="0" outline="0">
        <left/>
        <right style="thin">
          <color indexed="64"/>
        </right>
        <top style="double">
          <color indexed="64"/>
        </top>
        <bottom/>
      </border>
      <protection locked="1" hidden="0"/>
    </dxf>
    <dxf>
      <fill>
        <patternFill patternType="solid">
          <fgColor indexed="64"/>
          <bgColor theme="7" tint="0.79998168889431442"/>
        </patternFill>
      </fill>
    </dxf>
    <dxf>
      <border>
        <top style="double">
          <color indexed="64"/>
        </top>
      </border>
    </dxf>
    <dxf>
      <font>
        <b/>
      </font>
      <fill>
        <patternFill patternType="solid">
          <fgColor indexed="64"/>
          <bgColor theme="7" tint="0.39997558519241921"/>
        </patternFill>
      </fill>
      <border diagonalUp="0" diagonalDown="0" outline="0">
        <left style="thin">
          <color indexed="64"/>
        </left>
        <right style="thin">
          <color indexed="64"/>
        </right>
        <top/>
        <bottom/>
      </border>
      <protection locked="1" hidden="0"/>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ill>
        <patternFill patternType="solid">
          <fgColor indexed="64"/>
          <bgColor theme="7" tint="0.39997558519241921"/>
        </patternFill>
      </fill>
      <protection locked="1" hidden="0"/>
    </dxf>
    <dxf>
      <font>
        <b/>
        <i val="0"/>
        <color theme="0"/>
      </font>
      <fill>
        <patternFill>
          <bgColor theme="4"/>
        </patternFill>
      </fill>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15</xdr:row>
          <xdr:rowOff>76200</xdr:rowOff>
        </xdr:from>
        <xdr:to>
          <xdr:col>2</xdr:col>
          <xdr:colOff>228600</xdr:colOff>
          <xdr:row>15</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grationsfonds.local\Pers&#246;nliche%20Dateien\Dokumente%20und%20Einstellungen\haitze1\Lokale%20Einstellungen\Temporary%20Internet%20Files\OLKC4\Anlage_2__Projekteinreichung_zum_EFF_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er"/>
      <sheetName val="Navigation"/>
      <sheetName val="Hinweise"/>
      <sheetName val="Eingabe_1_bis_4"/>
      <sheetName val="Eingabe_5"/>
      <sheetName val="Eingabe_6"/>
      <sheetName val="Druck0"/>
      <sheetName val="Druck1"/>
      <sheetName val="Druck2"/>
      <sheetName val="sysHilfe"/>
      <sheetName val="sysAuswahl"/>
      <sheetName val="sysTextGen"/>
      <sheetName val="sysGUI"/>
      <sheetName val="Version"/>
      <sheetName val="HT"/>
      <sheetName val="Cockpit"/>
      <sheetName val="Datenquelle"/>
    </sheetNames>
    <sheetDataSet>
      <sheetData sheetId="0"/>
      <sheetData sheetId="1"/>
      <sheetData sheetId="2"/>
      <sheetData sheetId="3" refreshError="1">
        <row r="15">
          <cell r="F15" t="str">
            <v>EFF 2010</v>
          </cell>
        </row>
      </sheetData>
      <sheetData sheetId="4"/>
      <sheetData sheetId="5"/>
      <sheetData sheetId="6"/>
      <sheetData sheetId="7"/>
      <sheetData sheetId="8"/>
      <sheetData sheetId="9"/>
      <sheetData sheetId="10" refreshError="1">
        <row r="5">
          <cell r="A5" t="str">
            <v>JA</v>
          </cell>
          <cell r="C5" t="str">
            <v>JA</v>
          </cell>
          <cell r="D5">
            <v>1</v>
          </cell>
          <cell r="F5">
            <v>1</v>
          </cell>
          <cell r="G5" t="str">
            <v>JA</v>
          </cell>
        </row>
        <row r="6">
          <cell r="A6" t="str">
            <v>NEIN</v>
          </cell>
          <cell r="C6" t="str">
            <v>NEIN</v>
          </cell>
          <cell r="D6">
            <v>0</v>
          </cell>
          <cell r="F6">
            <v>0</v>
          </cell>
          <cell r="G6" t="str">
            <v>NEIN</v>
          </cell>
        </row>
        <row r="7">
          <cell r="C7">
            <v>0</v>
          </cell>
        </row>
        <row r="14">
          <cell r="A14" t="str">
            <v>Fortsetzungsprojekt</v>
          </cell>
        </row>
        <row r="15">
          <cell r="A15" t="str">
            <v>Erweiterung einer üblichen Aktivität</v>
          </cell>
        </row>
        <row r="16">
          <cell r="A16" t="str">
            <v>neue Aktivität/innovativer Charakter</v>
          </cell>
        </row>
        <row r="23">
          <cell r="A23" t="str">
            <v>Maßnahme zu 1.0: Psychologische und psychotherapeutische Betreuung</v>
          </cell>
          <cell r="C23" t="str">
            <v>Maßnahme zu 1.0: Psychologische und psychotherapeutische Betreuung</v>
          </cell>
          <cell r="D23" t="str">
            <v>M_EFF_1.1.1</v>
          </cell>
          <cell r="F23" t="str">
            <v>M_EFF_1.1.1</v>
          </cell>
          <cell r="G23" t="str">
            <v>Maßnahme zu 1.0: Psychologische und psychotherapeutische Betreuung</v>
          </cell>
        </row>
        <row r="24">
          <cell r="A24" t="str">
            <v>Maßnahme zu 1.0: Unterstützung zur Durchführung von Überstellungen nach der Dublinverordnung</v>
          </cell>
          <cell r="C24" t="str">
            <v>Maßnahme zu 1.0: Unterstützung zur Durchführung von Überstellungen nach der Dublinverordnung</v>
          </cell>
          <cell r="D24" t="str">
            <v>M_EFF_1.1.2</v>
          </cell>
          <cell r="F24" t="str">
            <v>M_EFF_1.1.2</v>
          </cell>
          <cell r="G24" t="str">
            <v>Maßnahme zu 1.0: Unterstützung zur Durchführung von Überstellungen nach der Dublinverordnung</v>
          </cell>
        </row>
        <row r="25">
          <cell r="A25" t="str">
            <v>Maßnahme zu 1.0: Information der ortsansässigen Bevölkerung</v>
          </cell>
          <cell r="C25" t="str">
            <v>Maßnahme zu 1.0: Information der ortsansässigen Bevölkerung</v>
          </cell>
          <cell r="D25" t="str">
            <v>M_EFF_1.1.3</v>
          </cell>
          <cell r="F25" t="str">
            <v>M_EFF_1.1.3</v>
          </cell>
          <cell r="G25" t="str">
            <v>Maßnahme zu 1.0: Information der ortsansässigen Bevölkerung</v>
          </cell>
        </row>
        <row r="26">
          <cell r="A26" t="str">
            <v>Maßnahme zu 1.0: Beratung im asylrechtlichen Verfahren</v>
          </cell>
          <cell r="C26" t="str">
            <v>Maßnahme zu 1.0: Beratung im asylrechtlichen Verfahren</v>
          </cell>
          <cell r="D26" t="str">
            <v>M_EFF_1.1.4</v>
          </cell>
          <cell r="F26" t="str">
            <v>M_EFF_1.1.4</v>
          </cell>
          <cell r="G26" t="str">
            <v>Maßnahme zu 1.0: Beratung im asylrechtlichen Verfahren</v>
          </cell>
        </row>
        <row r="27">
          <cell r="A27" t="str">
            <v>Maßnahme zu 1.0: Starthilfe zur Integration</v>
          </cell>
          <cell r="C27" t="str">
            <v>Maßnahme zu 1.0: Starthilfe zur Integration</v>
          </cell>
          <cell r="D27" t="str">
            <v>M_EFF_1.1.5</v>
          </cell>
          <cell r="F27" t="str">
            <v>M_EFF_1.1.5</v>
          </cell>
          <cell r="G27" t="str">
            <v>Maßnahme zu 1.0: Starthilfe zur Integration</v>
          </cell>
        </row>
        <row r="28">
          <cell r="A28" t="str">
            <v>Maßnahme zu 1.0: Ausbau der sprachlichen Kompetenz</v>
          </cell>
          <cell r="C28" t="str">
            <v>Maßnahme zu 1.0: Ausbau der sprachlichen Kompetenz</v>
          </cell>
          <cell r="D28" t="str">
            <v>M_EFF_1.1.6</v>
          </cell>
          <cell r="F28" t="str">
            <v>M_EFF_1.1.6</v>
          </cell>
          <cell r="G28" t="str">
            <v>Maßnahme zu 1.0: Ausbau der sprachlichen Kompetenz</v>
          </cell>
        </row>
        <row r="29">
          <cell r="A29" t="str">
            <v>Maßnahme zu 1.0: Arbeitsmarktintegration</v>
          </cell>
          <cell r="C29" t="str">
            <v>Maßnahme zu 1.0: Arbeitsmarktintegration</v>
          </cell>
          <cell r="D29" t="str">
            <v>M_EFF_1.1.7</v>
          </cell>
          <cell r="F29" t="str">
            <v>M_EFF_1.1.7</v>
          </cell>
          <cell r="G29" t="str">
            <v>Maßnahme zu 1.0: Arbeitsmarktintegration</v>
          </cell>
        </row>
        <row r="30">
          <cell r="A30" t="str">
            <v>Maßnahme zu 2.0: Qualitätssicherung und Strukturverbesserung der Asylverwaltung</v>
          </cell>
          <cell r="C30" t="str">
            <v>Maßnahme zu 2.0: Qualitätssicherung und Strukturverbesserung der Asylverwaltung</v>
          </cell>
          <cell r="D30" t="str">
            <v>M_EFF_2.1.1</v>
          </cell>
          <cell r="F30" t="str">
            <v>M_EFF_2.1.1</v>
          </cell>
          <cell r="G30" t="str">
            <v>Maßnahme zu 2.0: Qualitätssicherung und Strukturverbesserung der Asylverwaltung</v>
          </cell>
        </row>
        <row r="31">
          <cell r="A31" t="str">
            <v>Maßnahme zu 2.3: Länderdokumentation und Länderinformation zur Unterstützung im Asylverfahren</v>
          </cell>
          <cell r="C31" t="str">
            <v>Maßnahme zu 2.3: Länderdokumentation und Länderinformation zur Unterstützung im Asylverfahren</v>
          </cell>
          <cell r="D31" t="str">
            <v>M_EFF_2.4.1</v>
          </cell>
          <cell r="F31" t="str">
            <v>M_EFF_2.4.1</v>
          </cell>
          <cell r="G31" t="str">
            <v>Maßnahme zu 2.3: Länderdokumentation und Länderinformation zur Unterstützung im Asylverfahren</v>
          </cell>
        </row>
        <row r="32">
          <cell r="C32">
            <v>0</v>
          </cell>
        </row>
      </sheetData>
      <sheetData sheetId="11"/>
      <sheetData sheetId="12"/>
      <sheetData sheetId="13" refreshError="1">
        <row r="1">
          <cell r="B1" t="str">
            <v>Version EFF 1.04 (B 73), 03.03.2010</v>
          </cell>
        </row>
      </sheetData>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gnes Eder" refreshedDate="42926.700384374999" createdVersion="4" refreshedVersion="4" minRefreshableVersion="3" recordCount="100">
  <cacheSource type="worksheet">
    <worksheetSource name="Tabelle7"/>
  </cacheSource>
  <cacheFields count="6">
    <cacheField name="Kurs-standort-ID" numFmtId="0">
      <sharedItems/>
    </cacheField>
    <cacheField name="Straße und Hausnummer" numFmtId="0">
      <sharedItems containsNonDate="0" containsString="0" containsBlank="1"/>
    </cacheField>
    <cacheField name="PLZ" numFmtId="1">
      <sharedItems containsNonDate="0" containsString="0" containsBlank="1"/>
    </cacheField>
    <cacheField name="Ort" numFmtId="0">
      <sharedItems containsNonDate="0" containsString="0" containsBlank="1"/>
    </cacheField>
    <cacheField name="Bezirk" numFmtId="0">
      <sharedItems count="4">
        <s v=""/>
        <s v="Wien  3., Landstraße" u="1"/>
        <s v="Wien  1., Innere Stadt" u="1"/>
        <s v="Wien  2., Leopoldstadt" u="1"/>
      </sharedItems>
    </cacheField>
    <cacheField name="Bundesland"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r>
    <s v=""/>
    <m/>
    <m/>
    <m/>
    <x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location ref="A3:B4" firstHeaderRow="1" firstDataRow="1" firstDataCol="1"/>
  <pivotFields count="6">
    <pivotField showAll="0"/>
    <pivotField showAll="0"/>
    <pivotField showAll="0"/>
    <pivotField showAll="0"/>
    <pivotField axis="axisRow" dataField="1" showAll="0">
      <items count="5">
        <item h="1" x="0"/>
        <item m="1" x="1"/>
        <item m="1" x="2"/>
        <item m="1" x="3"/>
        <item t="default"/>
      </items>
    </pivotField>
    <pivotField showAll="0"/>
  </pivotFields>
  <rowFields count="1">
    <field x="4"/>
  </rowFields>
  <rowItems count="1">
    <i t="grand">
      <x/>
    </i>
  </rowItems>
  <colItems count="1">
    <i/>
  </colItems>
  <dataFields count="1">
    <dataField name="Anzahl von Bezirk"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0" name="Tabelle7" displayName="Tabelle7" ref="C8:H39" totalsRowCount="1" headerRowDxfId="70" dataDxfId="68" totalsRowDxfId="66" headerRowBorderDxfId="69" tableBorderDxfId="67" totalsRowBorderDxfId="65">
  <tableColumns count="6">
    <tableColumn id="1" name="Kurs-standort-ID" totalsRowFunction="custom" dataDxfId="64" totalsRowDxfId="63">
      <calculatedColumnFormula>IF(OR(D9=0,D9=""),"",COUNTA($D$9:$D9)-COUNTIF(($D$9:$D9),0))</calculatedColumnFormula>
      <totalsRowFormula>COUNTIF(C9:C38,"&gt;0")</totalsRowFormula>
    </tableColumn>
    <tableColumn id="2" name="Straße und Hausnummer" totalsRowDxfId="62"/>
    <tableColumn id="3" name="PLZ" totalsRowDxfId="61"/>
    <tableColumn id="4" name="Ort" totalsRowDxfId="60"/>
    <tableColumn id="5" name="Bezirk" dataDxfId="59" totalsRowDxfId="58">
      <calculatedColumnFormula>IF(ISERROR(VLOOKUP(Tabelle7[[#This Row],[PLZ]],Tabelle1[],3,FALSE)),"",VLOOKUP(Tabelle7[[#This Row],[PLZ]],Tabelle1[],3,FALSE))</calculatedColumnFormula>
    </tableColumn>
    <tableColumn id="6" name="Bundesland" dataDxfId="57" totalsRowDxfId="56">
      <calculatedColumnFormula>IF(ISERROR(VLOOKUP(Tabelle7[[#This Row],[Bezirk]],Tabelle3[],2,FALSE)),"",VLOOKUP(Tabelle7[[#This Row],[Bezirk]],Tabelle3[],2,FALSE))</calculatedColumnFormula>
    </tableColumn>
  </tableColumns>
  <tableStyleInfo name="Tabellenformat 1" showFirstColumn="0" showLastColumn="0" showRowStripes="1" showColumnStripes="0"/>
</table>
</file>

<file path=xl/tables/table2.xml><?xml version="1.0" encoding="utf-8"?>
<table xmlns="http://schemas.openxmlformats.org/spreadsheetml/2006/main" id="15" name="Tabelle8" displayName="Tabelle8" ref="C8:S211" totalsRowCount="1" headerRowDxfId="55" dataDxfId="53" totalsRowDxfId="51" headerRowBorderDxfId="54" tableBorderDxfId="52" totalsRowBorderDxfId="50">
  <tableColumns count="17">
    <tableColumn id="1" name="Kurs-ID" totalsRowFunction="custom" dataDxfId="49" totalsRowDxfId="48">
      <calculatedColumnFormula>IF(OR(E9=0,E9=""),"",COUNTA($E$9:$E9)-COUNTIF(($E$9:$E9),0))</calculatedColumnFormula>
      <totalsRowFormula>COUNTIF(C9:C210,"&gt;0")</totalsRowFormula>
    </tableColumn>
    <tableColumn id="8" name="Kursname" dataDxfId="47" totalsRowDxfId="46"/>
    <tableColumn id="9" name="Kursniveau" totalsRowDxfId="45"/>
    <tableColumn id="5" name="Frühester Kurssart" totalsRowDxfId="44"/>
    <tableColumn id="6" name="Spätestes Kursende" dataDxfId="43" totalsRowDxfId="42"/>
    <tableColumn id="23" name="Kinder-beaufsich-tigung" dataDxfId="41" totalsRowDxfId="40"/>
    <tableColumn id="4" name="Maximale Anzahl der Kursplätze" totalsRowFunction="sum" dataDxfId="39" totalsRowDxfId="38"/>
    <tableColumn id="12" name="Anzahl Unterrichts-einheiten gesamt" totalsRowFunction="sum" dataDxfId="37" totalsRowDxfId="36">
      <calculatedColumnFormula>IF(Tabelle8[[#This Row],[Kursniveau]]="","",VLOOKUP(Tabelle8[[#This Row],[Kursniveau]],Tabelle5[],2,FALSE))</calculatedColumnFormula>
    </tableColumn>
    <tableColumn id="10" name="Dauer einer Unterrichts-einheit in Minuten" dataDxfId="35" totalsRowDxfId="34"/>
    <tableColumn id="13" name="Anzahl Unterrichts-einheiten pro Woche" totalsRowDxfId="33"/>
    <tableColumn id="19" name="Kurszeiten" totalsRowDxfId="32"/>
    <tableColumn id="18" name="Kurs-standort-ID" totalsRowDxfId="31"/>
    <tableColumn id="3" name="Kursstandort" dataDxfId="30" totalsRowDxfId="29">
      <calculatedColumnFormula>IF($N9="","",VLOOKUP($N9,'Angaben zu den Kursstandorten'!$C$9:$H$38,2,FALSE))</calculatedColumnFormula>
    </tableColumn>
    <tableColumn id="16" name="PLZ" dataDxfId="28" totalsRowDxfId="27">
      <calculatedColumnFormula>IF($N9="","",VLOOKUP($N9,'Angaben zu den Kursstandorten'!$C$9:$H$38,3,FALSE))</calculatedColumnFormula>
    </tableColumn>
    <tableColumn id="15" name="Ort" dataDxfId="26" totalsRowDxfId="25">
      <calculatedColumnFormula>IF($N9="","",VLOOKUP($N9,'Angaben zu den Kursstandorten'!$C$9:$H$38,4,FALSE))</calculatedColumnFormula>
    </tableColumn>
    <tableColumn id="14" name="Bezirk" dataDxfId="24" totalsRowDxfId="23">
      <calculatedColumnFormula>IF($N9="","",VLOOKUP($N9,'Angaben zu den Kursstandorten'!$C$9:$H$38,5,FALSE))</calculatedColumnFormula>
    </tableColumn>
    <tableColumn id="17" name="Bundesland" dataDxfId="22" totalsRowDxfId="21">
      <calculatedColumnFormula>IF($N9="","",VLOOKUP($N9,'Angaben zu den Kursstandorten'!$C$9:$H$38,6,FALSE))</calculatedColumnFormula>
    </tableColumn>
  </tableColumns>
  <tableStyleInfo name="Tabellenformat 1" showFirstColumn="0" showLastColumn="0" showRowStripes="1" showColumnStripes="0"/>
</table>
</file>

<file path=xl/tables/table3.xml><?xml version="1.0" encoding="utf-8"?>
<table xmlns="http://schemas.openxmlformats.org/spreadsheetml/2006/main" id="9" name="Tabelle1" displayName="Tabelle1" ref="A1:D2123" totalsRowShown="0">
  <autoFilter ref="A1:D2123"/>
  <sortState ref="A2:D2123">
    <sortCondition ref="A1:A2123"/>
  </sortState>
  <tableColumns count="4">
    <tableColumn id="3" name="PLZ" dataDxfId="20"/>
    <tableColumn id="1" name="GEMEINDE"/>
    <tableColumn id="4" name="Bezirk"/>
    <tableColumn id="5" name="Bundesland"/>
  </tableColumns>
  <tableStyleInfo name="TableStyleLight8" showFirstColumn="0" showLastColumn="0" showRowStripes="1" showColumnStripes="0"/>
</table>
</file>

<file path=xl/tables/table4.xml><?xml version="1.0" encoding="utf-8"?>
<table xmlns="http://schemas.openxmlformats.org/spreadsheetml/2006/main" id="11" name="Tabelle2" displayName="Tabelle2" ref="F1:H1888" totalsRowShown="0" headerRowDxfId="19">
  <autoFilter ref="F1:H1888"/>
  <sortState ref="F2:H1888">
    <sortCondition ref="F1:F1888"/>
  </sortState>
  <tableColumns count="3">
    <tableColumn id="1" name="PLZ einfach"/>
    <tableColumn id="2" name="Bezirk" dataDxfId="18"/>
    <tableColumn id="3" name="Bundesland" dataDxfId="17"/>
  </tableColumns>
  <tableStyleInfo name="TableStyleLight8" showFirstColumn="0" showLastColumn="0" showRowStripes="1" showColumnStripes="0"/>
</table>
</file>

<file path=xl/tables/table5.xml><?xml version="1.0" encoding="utf-8"?>
<table xmlns="http://schemas.openxmlformats.org/spreadsheetml/2006/main" id="35" name="Tabelle6" displayName="Tabelle6" ref="Q1:R5" totalsRowShown="0" headerRowDxfId="16" dataDxfId="15">
  <autoFilter ref="Q1:R5"/>
  <tableColumns count="2">
    <tableColumn id="1" name="Kurszeiten" dataDxfId="14"/>
    <tableColumn id="2" name="Kinderbeaufsichtigung" dataDxfId="13"/>
  </tableColumns>
  <tableStyleInfo name="TableStyleLight8" showFirstColumn="0" showLastColumn="0" showRowStripes="1" showColumnStripes="0"/>
</table>
</file>

<file path=xl/tables/table6.xml><?xml version="1.0" encoding="utf-8"?>
<table xmlns="http://schemas.openxmlformats.org/spreadsheetml/2006/main" id="1" name="Tabelle3" displayName="Tabelle3" ref="J1:K117" totalsRowShown="0" headerRowDxfId="12" dataDxfId="11" tableBorderDxfId="10">
  <autoFilter ref="J1:K117"/>
  <sortState ref="J2:K117">
    <sortCondition ref="K2:K125"/>
    <sortCondition ref="J2:J125"/>
  </sortState>
  <tableColumns count="2">
    <tableColumn id="1" name="Bezirke einfach" dataDxfId="9"/>
    <tableColumn id="2" name="Bundesland" dataDxfId="8"/>
  </tableColumns>
  <tableStyleInfo name="TableStyleLight8" showFirstColumn="0" showLastColumn="0" showRowStripes="1" showColumnStripes="0"/>
</table>
</file>

<file path=xl/tables/table7.xml><?xml version="1.0" encoding="utf-8"?>
<table xmlns="http://schemas.openxmlformats.org/spreadsheetml/2006/main" id="2" name="Tabelle4" displayName="Tabelle4" ref="M1:M10" totalsRowShown="0" headerRowDxfId="7" dataDxfId="6" tableBorderDxfId="5">
  <autoFilter ref="M1:M10"/>
  <tableColumns count="1">
    <tableColumn id="1" name="Bundesland" dataDxfId="4"/>
  </tableColumns>
  <tableStyleInfo name="TableStyleLight8" showFirstColumn="0" showLastColumn="0" showRowStripes="1" showColumnStripes="0"/>
</table>
</file>

<file path=xl/tables/table8.xml><?xml version="1.0" encoding="utf-8"?>
<table xmlns="http://schemas.openxmlformats.org/spreadsheetml/2006/main" id="17" name="Tabelle5" displayName="Tabelle5" ref="O1:P17" totalsRowShown="0" headerRowDxfId="3" dataDxfId="2">
  <autoFilter ref="O1:P17"/>
  <tableColumns count="2">
    <tableColumn id="1" name="Niveaus" dataDxfId="1"/>
    <tableColumn id="2" name="UE " dataDxfId="0"/>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Grüngelb">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8.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7" tint="0.39997558519241921"/>
    <pageSetUpPr fitToPage="1"/>
  </sheetPr>
  <dimension ref="A2:H37"/>
  <sheetViews>
    <sheetView showGridLines="0" tabSelected="1" zoomScale="110" zoomScaleNormal="110" workbookViewId="0">
      <selection activeCell="E29" sqref="E29:G29"/>
    </sheetView>
  </sheetViews>
  <sheetFormatPr baseColWidth="10" defaultColWidth="11.42578125" defaultRowHeight="12.75" x14ac:dyDescent="0.2"/>
  <cols>
    <col min="1" max="2" width="3.7109375" style="24" customWidth="1"/>
    <col min="3" max="4" width="3.7109375" style="24" hidden="1" customWidth="1"/>
    <col min="5" max="5" width="50.7109375" style="33" customWidth="1"/>
    <col min="6" max="6" width="25.7109375" style="33" customWidth="1"/>
    <col min="7" max="7" width="29.140625" style="33" bestFit="1" customWidth="1"/>
    <col min="8" max="8" width="3.7109375" style="33" customWidth="1"/>
    <col min="9" max="16384" width="11.42578125" style="33"/>
  </cols>
  <sheetData>
    <row r="2" spans="1:8" s="24" customFormat="1" ht="18.75" customHeight="1" x14ac:dyDescent="0.2">
      <c r="B2" s="25"/>
      <c r="C2" s="26"/>
      <c r="D2" s="26"/>
      <c r="E2" s="26"/>
      <c r="F2" s="27"/>
      <c r="G2" s="27"/>
      <c r="H2" s="28"/>
    </row>
    <row r="3" spans="1:8" s="24" customFormat="1" ht="27.75" customHeight="1" x14ac:dyDescent="0.2">
      <c r="B3" s="29"/>
      <c r="C3" s="30"/>
      <c r="D3" s="30"/>
      <c r="E3" s="30"/>
      <c r="F3" s="36"/>
      <c r="G3" s="60"/>
      <c r="H3" s="31"/>
    </row>
    <row r="4" spans="1:8" s="24" customFormat="1" ht="54" customHeight="1" x14ac:dyDescent="0.2">
      <c r="B4" s="29"/>
      <c r="C4" s="30"/>
      <c r="D4" s="30"/>
      <c r="E4" s="30"/>
      <c r="F4" s="39"/>
      <c r="G4" s="37"/>
      <c r="H4" s="31"/>
    </row>
    <row r="5" spans="1:8" s="24" customFormat="1" ht="26.25" x14ac:dyDescent="0.2">
      <c r="B5" s="29"/>
      <c r="C5" s="30"/>
      <c r="D5" s="30"/>
      <c r="E5" s="221" t="s">
        <v>37</v>
      </c>
      <c r="F5" s="221"/>
      <c r="G5" s="221"/>
      <c r="H5" s="31"/>
    </row>
    <row r="6" spans="1:8" s="24" customFormat="1" ht="18.75" customHeight="1" x14ac:dyDescent="0.2">
      <c r="B6" s="29"/>
      <c r="C6" s="30"/>
      <c r="D6" s="30"/>
      <c r="E6" s="222" t="s">
        <v>38</v>
      </c>
      <c r="F6" s="222"/>
      <c r="G6" s="222"/>
      <c r="H6" s="31"/>
    </row>
    <row r="7" spans="1:8" s="24" customFormat="1" ht="18.75" customHeight="1" x14ac:dyDescent="0.2">
      <c r="B7" s="29"/>
      <c r="C7" s="30"/>
      <c r="D7" s="30"/>
      <c r="E7" s="223" t="s">
        <v>2287</v>
      </c>
      <c r="F7" s="223"/>
      <c r="G7" s="223"/>
      <c r="H7" s="31"/>
    </row>
    <row r="8" spans="1:8" s="24" customFormat="1" ht="18.75" customHeight="1" x14ac:dyDescent="0.2">
      <c r="B8" s="29"/>
      <c r="C8" s="30"/>
      <c r="D8" s="30"/>
      <c r="E8" s="224" t="s">
        <v>2286</v>
      </c>
      <c r="F8" s="224"/>
      <c r="G8" s="224"/>
      <c r="H8" s="31"/>
    </row>
    <row r="9" spans="1:8" s="24" customFormat="1" ht="90" customHeight="1" x14ac:dyDescent="0.2">
      <c r="B9" s="29"/>
      <c r="C9" s="30"/>
      <c r="D9" s="30"/>
      <c r="E9" s="32"/>
      <c r="F9" s="32"/>
      <c r="G9" s="38"/>
      <c r="H9" s="31"/>
    </row>
    <row r="10" spans="1:8" ht="18.75" customHeight="1" x14ac:dyDescent="0.2">
      <c r="B10" s="29"/>
      <c r="C10" s="30"/>
      <c r="D10" s="30"/>
      <c r="E10" s="119" t="s">
        <v>66</v>
      </c>
      <c r="F10" s="211" t="str">
        <f>IF('Angaben zum Förderwerber'!D9="","befüllt sich automatisch",'Angaben zum Förderwerber'!D9)</f>
        <v>befüllt sich automatisch</v>
      </c>
      <c r="G10" s="211"/>
      <c r="H10" s="40"/>
    </row>
    <row r="11" spans="1:8" ht="18.75" customHeight="1" x14ac:dyDescent="0.2">
      <c r="B11" s="29"/>
      <c r="C11" s="30"/>
      <c r="D11" s="30"/>
      <c r="E11" s="119" t="s">
        <v>2262</v>
      </c>
      <c r="F11" s="211" t="str">
        <f>IF('Angaben zum Projekt'!D9="","befüllt sich automatisch",'Angaben zum Projekt'!D9)</f>
        <v>befüllt sich automatisch</v>
      </c>
      <c r="G11" s="211"/>
      <c r="H11" s="40"/>
    </row>
    <row r="12" spans="1:8" ht="18.75" customHeight="1" x14ac:dyDescent="0.2">
      <c r="B12" s="29"/>
      <c r="C12" s="30"/>
      <c r="D12" s="30"/>
      <c r="E12" s="119" t="s">
        <v>41</v>
      </c>
      <c r="F12" s="217" t="str">
        <f>IF('Angaben zum Projekt'!D10:D10="","befüllt sich automatisch",'Angaben zum Projekt'!D10:D10)</f>
        <v>befüllt sich automatisch</v>
      </c>
      <c r="G12" s="217"/>
      <c r="H12" s="40"/>
    </row>
    <row r="13" spans="1:8" ht="18.75" customHeight="1" x14ac:dyDescent="0.2">
      <c r="A13" s="33"/>
      <c r="B13" s="34"/>
      <c r="C13" s="63"/>
      <c r="D13" s="63"/>
      <c r="E13" s="119" t="s">
        <v>42</v>
      </c>
      <c r="F13" s="217" t="str">
        <f>IF('Angaben zum Projekt'!D11:D11="","befüllt sich automatisch",'Angaben zum Projekt'!D11:D11)</f>
        <v>befüllt sich automatisch</v>
      </c>
      <c r="G13" s="217"/>
      <c r="H13" s="40"/>
    </row>
    <row r="14" spans="1:8" ht="18.75" customHeight="1" x14ac:dyDescent="0.2">
      <c r="A14" s="33"/>
      <c r="B14" s="34"/>
      <c r="C14" s="63"/>
      <c r="D14" s="63"/>
      <c r="E14" s="119" t="s">
        <v>39</v>
      </c>
      <c r="F14" s="210" t="str">
        <f>'Angaben zum Projekt'!D12:D12</f>
        <v>befüllt sich automatisch</v>
      </c>
      <c r="G14" s="210"/>
      <c r="H14" s="40"/>
    </row>
    <row r="15" spans="1:8" ht="18.75" customHeight="1" x14ac:dyDescent="0.2">
      <c r="A15" s="33"/>
      <c r="B15" s="34"/>
      <c r="C15" s="63"/>
      <c r="D15" s="63"/>
      <c r="E15" s="119" t="s">
        <v>69</v>
      </c>
      <c r="F15" s="211" t="str">
        <f>IF('Angaben zum Projekt'!D13:D13="","befüllt sich automatisch",'Angaben zum Projekt'!D13:D13)</f>
        <v>befüllt sich automatisch</v>
      </c>
      <c r="G15" s="211"/>
      <c r="H15" s="40"/>
    </row>
    <row r="16" spans="1:8" ht="18.75" customHeight="1" x14ac:dyDescent="0.2">
      <c r="A16" s="33"/>
      <c r="B16" s="34"/>
      <c r="C16" s="63"/>
      <c r="D16" s="63"/>
      <c r="E16" s="119" t="s">
        <v>40</v>
      </c>
      <c r="F16" s="211" t="str">
        <f>IF('Angaben zum Projekt'!D22:D22="","befüllt sich automatisch",'Angaben zum Projekt'!D22:D22)</f>
        <v>befüllt sich automatisch</v>
      </c>
      <c r="G16" s="211"/>
      <c r="H16" s="40"/>
    </row>
    <row r="17" spans="1:8" s="24" customFormat="1" ht="18.75" customHeight="1" x14ac:dyDescent="0.2">
      <c r="B17" s="29"/>
      <c r="C17" s="30"/>
      <c r="D17" s="30"/>
      <c r="E17" s="30"/>
      <c r="F17" s="36"/>
      <c r="G17" s="37"/>
      <c r="H17" s="31"/>
    </row>
    <row r="18" spans="1:8" ht="18.75" customHeight="1" x14ac:dyDescent="0.2">
      <c r="B18" s="29"/>
      <c r="C18" s="30"/>
      <c r="D18" s="30"/>
      <c r="E18" s="119" t="s">
        <v>53</v>
      </c>
      <c r="F18" s="218" t="str">
        <f>IF('Angaben zum Projekt'!D30:D30=0,"befüllt sich automatisch",'Angaben zum Projekt'!D30:D30)</f>
        <v>befüllt sich automatisch</v>
      </c>
      <c r="G18" s="219"/>
      <c r="H18" s="40"/>
    </row>
    <row r="19" spans="1:8" s="24" customFormat="1" ht="18.75" customHeight="1" x14ac:dyDescent="0.2">
      <c r="B19" s="29"/>
      <c r="C19" s="30"/>
      <c r="D19" s="30"/>
      <c r="E19" s="30"/>
      <c r="F19" s="36"/>
      <c r="G19" s="37"/>
      <c r="H19" s="31"/>
    </row>
    <row r="20" spans="1:8" ht="25.5" customHeight="1" x14ac:dyDescent="0.2">
      <c r="A20" s="33"/>
      <c r="B20" s="34"/>
      <c r="C20" s="63"/>
      <c r="D20" s="63"/>
      <c r="E20" s="220" t="s">
        <v>65</v>
      </c>
      <c r="F20" s="220"/>
      <c r="G20" s="220"/>
      <c r="H20" s="40"/>
    </row>
    <row r="21" spans="1:8" ht="81.75" customHeight="1" x14ac:dyDescent="0.2">
      <c r="B21" s="29"/>
      <c r="C21" s="30"/>
      <c r="D21" s="30"/>
      <c r="E21" s="212" t="s">
        <v>2329</v>
      </c>
      <c r="F21" s="212"/>
      <c r="G21" s="212"/>
      <c r="H21" s="40"/>
    </row>
    <row r="22" spans="1:8" ht="30" customHeight="1" x14ac:dyDescent="0.2">
      <c r="B22" s="29"/>
      <c r="C22" s="30"/>
      <c r="D22" s="30"/>
      <c r="E22" s="212" t="s">
        <v>2318</v>
      </c>
      <c r="F22" s="212"/>
      <c r="G22" s="212"/>
      <c r="H22" s="40"/>
    </row>
    <row r="23" spans="1:8" ht="25.5" customHeight="1" x14ac:dyDescent="0.2">
      <c r="B23" s="29"/>
      <c r="C23" s="30"/>
      <c r="D23" s="30"/>
      <c r="E23" s="212" t="s">
        <v>46</v>
      </c>
      <c r="F23" s="212"/>
      <c r="G23" s="212"/>
      <c r="H23" s="40"/>
    </row>
    <row r="24" spans="1:8" ht="25.5" customHeight="1" x14ac:dyDescent="0.2">
      <c r="B24" s="29"/>
      <c r="C24" s="30"/>
      <c r="D24" s="30"/>
      <c r="E24" s="212" t="s">
        <v>2334</v>
      </c>
      <c r="F24" s="212"/>
      <c r="G24" s="212"/>
      <c r="H24" s="40"/>
    </row>
    <row r="25" spans="1:8" ht="30" customHeight="1" x14ac:dyDescent="0.2">
      <c r="B25" s="29"/>
      <c r="C25" s="30"/>
      <c r="D25" s="30"/>
      <c r="E25" s="212" t="s">
        <v>2330</v>
      </c>
      <c r="F25" s="212"/>
      <c r="G25" s="212"/>
      <c r="H25" s="40"/>
    </row>
    <row r="26" spans="1:8" ht="30" customHeight="1" x14ac:dyDescent="0.2">
      <c r="B26" s="29"/>
      <c r="C26" s="30"/>
      <c r="D26" s="30"/>
      <c r="E26" s="212" t="s">
        <v>2331</v>
      </c>
      <c r="F26" s="212"/>
      <c r="G26" s="212"/>
      <c r="H26" s="40"/>
    </row>
    <row r="27" spans="1:8" ht="25.5" customHeight="1" x14ac:dyDescent="0.2">
      <c r="B27" s="29"/>
      <c r="C27" s="30"/>
      <c r="D27" s="30"/>
      <c r="E27" s="212" t="s">
        <v>2332</v>
      </c>
      <c r="F27" s="212"/>
      <c r="G27" s="212"/>
      <c r="H27" s="40"/>
    </row>
    <row r="28" spans="1:8" ht="25.5" customHeight="1" x14ac:dyDescent="0.2">
      <c r="B28" s="29"/>
      <c r="C28" s="30"/>
      <c r="D28" s="30"/>
      <c r="E28" s="216" t="s">
        <v>2284</v>
      </c>
      <c r="F28" s="216"/>
      <c r="G28" s="216"/>
      <c r="H28" s="40"/>
    </row>
    <row r="29" spans="1:8" ht="59.25" customHeight="1" x14ac:dyDescent="0.2">
      <c r="B29" s="29"/>
      <c r="C29" s="30"/>
      <c r="D29" s="30"/>
      <c r="E29" s="213"/>
      <c r="F29" s="214"/>
      <c r="G29" s="215"/>
      <c r="H29" s="40"/>
    </row>
    <row r="30" spans="1:8" ht="25.5" customHeight="1" x14ac:dyDescent="0.2">
      <c r="B30" s="29"/>
      <c r="C30" s="30"/>
      <c r="D30" s="30"/>
      <c r="E30" s="58" t="s">
        <v>48</v>
      </c>
      <c r="F30" s="59" t="s">
        <v>49</v>
      </c>
      <c r="G30" s="57" t="str">
        <f>IF('Angaben zum Förderwerber'!D24="","",'Angaben zum Förderwerber'!D24)</f>
        <v/>
      </c>
      <c r="H30" s="40"/>
    </row>
    <row r="31" spans="1:8" ht="18.75" customHeight="1" x14ac:dyDescent="0.2">
      <c r="B31" s="35"/>
      <c r="C31" s="32"/>
      <c r="D31" s="32"/>
      <c r="E31" s="41"/>
      <c r="F31" s="41"/>
      <c r="G31" s="41"/>
      <c r="H31" s="42"/>
    </row>
    <row r="32" spans="1:8" ht="18.75" customHeight="1" x14ac:dyDescent="0.2"/>
    <row r="33" spans="1:8" ht="18.75" customHeight="1" x14ac:dyDescent="0.2">
      <c r="B33" s="25"/>
      <c r="C33" s="26"/>
      <c r="D33" s="26"/>
      <c r="E33" s="46"/>
      <c r="F33" s="46"/>
      <c r="G33" s="46"/>
      <c r="H33" s="47"/>
    </row>
    <row r="34" spans="1:8" ht="118.5" customHeight="1" x14ac:dyDescent="0.2">
      <c r="A34" s="33"/>
      <c r="B34" s="34"/>
      <c r="C34" s="63"/>
      <c r="D34" s="63"/>
      <c r="E34" s="208" t="s">
        <v>2323</v>
      </c>
      <c r="F34" s="209"/>
      <c r="G34" s="209"/>
      <c r="H34" s="40"/>
    </row>
    <row r="35" spans="1:8" ht="18.75" customHeight="1" x14ac:dyDescent="0.2">
      <c r="A35" s="33"/>
      <c r="B35" s="48"/>
      <c r="C35" s="41"/>
      <c r="D35" s="41"/>
      <c r="E35" s="41"/>
      <c r="F35" s="41"/>
      <c r="G35" s="41"/>
      <c r="H35" s="42"/>
    </row>
    <row r="36" spans="1:8" ht="18.75" customHeight="1" x14ac:dyDescent="0.2">
      <c r="A36" s="33"/>
      <c r="B36" s="33"/>
      <c r="C36" s="33"/>
      <c r="D36" s="33"/>
    </row>
    <row r="37" spans="1:8" ht="18.75" customHeight="1" x14ac:dyDescent="0.2">
      <c r="A37" s="33"/>
      <c r="B37" s="33"/>
      <c r="C37" s="33"/>
      <c r="D37" s="33"/>
    </row>
  </sheetData>
  <sheetProtection password="F37D" sheet="1" formatRows="0" selectLockedCells="1"/>
  <mergeCells count="23">
    <mergeCell ref="F12:G12"/>
    <mergeCell ref="F11:G11"/>
    <mergeCell ref="E5:G5"/>
    <mergeCell ref="E6:G6"/>
    <mergeCell ref="E7:G7"/>
    <mergeCell ref="E8:G8"/>
    <mergeCell ref="F10:G10"/>
    <mergeCell ref="F13:G13"/>
    <mergeCell ref="F18:G18"/>
    <mergeCell ref="E27:G27"/>
    <mergeCell ref="E25:G25"/>
    <mergeCell ref="F15:G15"/>
    <mergeCell ref="E20:G20"/>
    <mergeCell ref="E23:G23"/>
    <mergeCell ref="E21:G21"/>
    <mergeCell ref="E26:G26"/>
    <mergeCell ref="E34:G34"/>
    <mergeCell ref="F14:G14"/>
    <mergeCell ref="F16:G16"/>
    <mergeCell ref="E22:G22"/>
    <mergeCell ref="E24:G24"/>
    <mergeCell ref="E29:G29"/>
    <mergeCell ref="E28:G28"/>
  </mergeCells>
  <pageMargins left="0.7" right="0.7" top="0.78740157499999996" bottom="0.78740157499999996" header="0.3" footer="0.3"/>
  <pageSetup paperSize="9" scale="84" fitToHeight="0" orientation="portrait" r:id="rId1"/>
  <headerFooter>
    <oddHeader>&amp;L&amp;G</oddHeader>
    <oddFooter>&amp;C&amp;9Seite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7" tint="0.79998168889431442"/>
    <pageSetUpPr fitToPage="1"/>
  </sheetPr>
  <dimension ref="A2:F51"/>
  <sheetViews>
    <sheetView showGridLines="0" topLeftCell="A19" zoomScaleNormal="100" workbookViewId="0">
      <selection activeCell="D13" sqref="D13"/>
    </sheetView>
  </sheetViews>
  <sheetFormatPr baseColWidth="10" defaultColWidth="11.42578125" defaultRowHeight="18.75" customHeight="1" x14ac:dyDescent="0.2"/>
  <cols>
    <col min="1" max="2" width="3.7109375" style="24" customWidth="1"/>
    <col min="3" max="4" width="50.7109375" style="112" customWidth="1"/>
    <col min="5" max="5" width="3.7109375" style="112" customWidth="1"/>
    <col min="6" max="16384" width="11.42578125" style="112"/>
  </cols>
  <sheetData>
    <row r="2" spans="1:5" s="24" customFormat="1" ht="18.75" customHeight="1" x14ac:dyDescent="0.2">
      <c r="B2" s="25"/>
      <c r="C2" s="26"/>
      <c r="D2" s="27"/>
      <c r="E2" s="28"/>
    </row>
    <row r="3" spans="1:5" s="24" customFormat="1" ht="18.75" customHeight="1" x14ac:dyDescent="0.2">
      <c r="B3" s="29"/>
      <c r="C3" s="109" t="str">
        <f>CONCATENATE("Projektträger: ",D9)</f>
        <v xml:space="preserve">Projektträger: </v>
      </c>
      <c r="D3" s="116" t="s">
        <v>2287</v>
      </c>
      <c r="E3" s="31"/>
    </row>
    <row r="4" spans="1:5" s="24" customFormat="1" ht="18.75" customHeight="1" x14ac:dyDescent="0.2">
      <c r="B4" s="29"/>
      <c r="C4" s="109" t="str">
        <f>CONCATENATE("Bundesland: ",'Angaben zum Projekt'!D13)</f>
        <v xml:space="preserve">Bundesland: </v>
      </c>
      <c r="D4" s="116"/>
      <c r="E4" s="31"/>
    </row>
    <row r="5" spans="1:5" s="24" customFormat="1" ht="18.75" customHeight="1" x14ac:dyDescent="0.2">
      <c r="B5" s="29"/>
      <c r="C5" s="30"/>
      <c r="D5" s="110"/>
      <c r="E5" s="31"/>
    </row>
    <row r="6" spans="1:5" ht="18.75" customHeight="1" x14ac:dyDescent="0.2">
      <c r="B6" s="29"/>
      <c r="C6" s="225" t="s">
        <v>64</v>
      </c>
      <c r="D6" s="225"/>
      <c r="E6" s="111"/>
    </row>
    <row r="7" spans="1:5" s="24" customFormat="1" ht="18.75" customHeight="1" x14ac:dyDescent="0.2">
      <c r="B7" s="29"/>
      <c r="C7" s="30"/>
      <c r="D7" s="110"/>
      <c r="E7" s="31"/>
    </row>
    <row r="8" spans="1:5" ht="18.75" customHeight="1" x14ac:dyDescent="0.2">
      <c r="B8" s="29"/>
      <c r="C8" s="121" t="s">
        <v>27</v>
      </c>
      <c r="D8" s="122"/>
      <c r="E8" s="111"/>
    </row>
    <row r="9" spans="1:5" ht="18.75" customHeight="1" x14ac:dyDescent="0.2">
      <c r="B9" s="29"/>
      <c r="C9" s="120" t="s">
        <v>4</v>
      </c>
      <c r="D9" s="51"/>
      <c r="E9" s="111"/>
    </row>
    <row r="10" spans="1:5" ht="18.75" customHeight="1" x14ac:dyDescent="0.2">
      <c r="B10" s="29"/>
      <c r="C10" s="120" t="s">
        <v>8</v>
      </c>
      <c r="D10" s="51"/>
      <c r="E10" s="111"/>
    </row>
    <row r="11" spans="1:5" ht="18.75" customHeight="1" x14ac:dyDescent="0.2">
      <c r="B11" s="29"/>
      <c r="C11" s="120" t="s">
        <v>6</v>
      </c>
      <c r="D11" s="51"/>
      <c r="E11" s="111"/>
    </row>
    <row r="12" spans="1:5" ht="18.75" customHeight="1" x14ac:dyDescent="0.2">
      <c r="B12" s="29"/>
      <c r="C12" s="120" t="s">
        <v>19</v>
      </c>
      <c r="D12" s="93"/>
      <c r="E12" s="111"/>
    </row>
    <row r="13" spans="1:5" ht="18.75" customHeight="1" x14ac:dyDescent="0.2">
      <c r="B13" s="29"/>
      <c r="C13" s="120" t="s">
        <v>5</v>
      </c>
      <c r="D13" s="151"/>
      <c r="E13" s="111"/>
    </row>
    <row r="14" spans="1:5" ht="18.75" customHeight="1" x14ac:dyDescent="0.2">
      <c r="A14" s="33"/>
      <c r="B14" s="34"/>
      <c r="C14" s="120" t="s">
        <v>7</v>
      </c>
      <c r="D14" s="51"/>
      <c r="E14" s="111"/>
    </row>
    <row r="15" spans="1:5" ht="18.75" customHeight="1" x14ac:dyDescent="0.2">
      <c r="A15" s="33"/>
      <c r="B15" s="34"/>
      <c r="C15" s="120" t="s">
        <v>23</v>
      </c>
      <c r="D15" s="51"/>
      <c r="E15" s="111"/>
    </row>
    <row r="16" spans="1:5" ht="25.5" x14ac:dyDescent="0.2">
      <c r="A16" s="33"/>
      <c r="B16" s="34"/>
      <c r="C16" s="120" t="s">
        <v>47</v>
      </c>
      <c r="D16" s="52"/>
      <c r="E16" s="111"/>
    </row>
    <row r="17" spans="1:6" ht="18.75" customHeight="1" x14ac:dyDescent="0.2">
      <c r="A17" s="33"/>
      <c r="B17" s="34"/>
      <c r="C17" s="120" t="s">
        <v>9</v>
      </c>
      <c r="D17" s="50"/>
      <c r="E17" s="111"/>
    </row>
    <row r="18" spans="1:6" ht="18.75" customHeight="1" x14ac:dyDescent="0.2">
      <c r="B18" s="29"/>
      <c r="C18" s="120" t="s">
        <v>10</v>
      </c>
      <c r="D18" s="53"/>
      <c r="E18" s="111"/>
    </row>
    <row r="19" spans="1:6" ht="145.5" customHeight="1" x14ac:dyDescent="0.2">
      <c r="B19" s="29"/>
      <c r="C19" s="120" t="s">
        <v>21</v>
      </c>
      <c r="D19" s="51"/>
      <c r="E19" s="111"/>
    </row>
    <row r="20" spans="1:6" ht="18.75" customHeight="1" x14ac:dyDescent="0.2">
      <c r="A20" s="33"/>
      <c r="B20" s="34"/>
      <c r="C20" s="120" t="s">
        <v>67</v>
      </c>
      <c r="D20" s="51"/>
      <c r="E20" s="111"/>
    </row>
    <row r="21" spans="1:6" ht="38.25" x14ac:dyDescent="0.2">
      <c r="A21" s="33"/>
      <c r="B21" s="34"/>
      <c r="C21" s="120" t="s">
        <v>2327</v>
      </c>
      <c r="D21" s="51"/>
      <c r="E21" s="111"/>
    </row>
    <row r="22" spans="1:6" ht="25.5" customHeight="1" x14ac:dyDescent="0.2">
      <c r="B22" s="29"/>
      <c r="C22" s="120" t="s">
        <v>26</v>
      </c>
      <c r="D22" s="51"/>
      <c r="E22" s="111"/>
    </row>
    <row r="23" spans="1:6" ht="38.25" x14ac:dyDescent="0.2">
      <c r="B23" s="29"/>
      <c r="C23" s="120" t="s">
        <v>2328</v>
      </c>
      <c r="D23" s="51"/>
      <c r="E23" s="111"/>
      <c r="F23" s="206"/>
    </row>
    <row r="24" spans="1:6" ht="25.5" x14ac:dyDescent="0.2">
      <c r="B24" s="29"/>
      <c r="C24" s="120" t="s">
        <v>68</v>
      </c>
      <c r="D24" s="51"/>
      <c r="E24" s="111"/>
    </row>
    <row r="25" spans="1:6" ht="18.75" customHeight="1" x14ac:dyDescent="0.2">
      <c r="B25" s="29"/>
      <c r="C25" s="123" t="s">
        <v>18</v>
      </c>
      <c r="D25" s="122"/>
      <c r="E25" s="111"/>
    </row>
    <row r="26" spans="1:6" ht="18.75" customHeight="1" x14ac:dyDescent="0.2">
      <c r="B26" s="29"/>
      <c r="C26" s="120" t="s">
        <v>15</v>
      </c>
      <c r="D26" s="54"/>
      <c r="E26" s="111"/>
    </row>
    <row r="27" spans="1:6" ht="18.75" customHeight="1" x14ac:dyDescent="0.2">
      <c r="B27" s="29"/>
      <c r="C27" s="120" t="s">
        <v>16</v>
      </c>
      <c r="D27" s="52"/>
      <c r="E27" s="111"/>
    </row>
    <row r="28" spans="1:6" ht="18.75" customHeight="1" x14ac:dyDescent="0.2">
      <c r="B28" s="29"/>
      <c r="C28" s="120" t="s">
        <v>17</v>
      </c>
      <c r="D28" s="52"/>
      <c r="E28" s="111"/>
    </row>
    <row r="29" spans="1:6" ht="18.75" customHeight="1" x14ac:dyDescent="0.2">
      <c r="B29" s="29"/>
      <c r="C29" s="120" t="s">
        <v>2252</v>
      </c>
      <c r="D29" s="52"/>
      <c r="E29" s="111"/>
    </row>
    <row r="30" spans="1:6" ht="18.75" customHeight="1" x14ac:dyDescent="0.2">
      <c r="B30" s="35"/>
      <c r="C30" s="113"/>
      <c r="D30" s="113"/>
      <c r="E30" s="114"/>
    </row>
    <row r="32" spans="1:6" ht="18.75" customHeight="1" x14ac:dyDescent="0.2">
      <c r="B32" s="197"/>
      <c r="C32" s="198"/>
      <c r="D32" s="198"/>
      <c r="E32" s="199"/>
    </row>
    <row r="33" spans="1:5" ht="18.75" customHeight="1" x14ac:dyDescent="0.2">
      <c r="B33" s="200"/>
      <c r="C33" s="226" t="s">
        <v>2324</v>
      </c>
      <c r="D33" s="226"/>
      <c r="E33" s="201"/>
    </row>
    <row r="34" spans="1:5" ht="18.75" customHeight="1" x14ac:dyDescent="0.2">
      <c r="B34" s="200"/>
      <c r="C34" s="226"/>
      <c r="D34" s="226"/>
      <c r="E34" s="201"/>
    </row>
    <row r="35" spans="1:5" ht="18.75" customHeight="1" x14ac:dyDescent="0.2">
      <c r="B35" s="200"/>
      <c r="C35" s="226"/>
      <c r="D35" s="226"/>
      <c r="E35" s="201"/>
    </row>
    <row r="36" spans="1:5" ht="18.75" customHeight="1" x14ac:dyDescent="0.2">
      <c r="B36" s="200"/>
      <c r="C36" s="226"/>
      <c r="D36" s="226"/>
      <c r="E36" s="201"/>
    </row>
    <row r="37" spans="1:5" ht="18.75" customHeight="1" x14ac:dyDescent="0.2">
      <c r="B37" s="200"/>
      <c r="C37" s="226"/>
      <c r="D37" s="226"/>
      <c r="E37" s="201"/>
    </row>
    <row r="38" spans="1:5" ht="18.75" customHeight="1" x14ac:dyDescent="0.2">
      <c r="B38" s="200"/>
      <c r="C38" s="226"/>
      <c r="D38" s="226"/>
      <c r="E38" s="201"/>
    </row>
    <row r="39" spans="1:5" ht="18.75" customHeight="1" x14ac:dyDescent="0.2">
      <c r="B39" s="200"/>
      <c r="C39" s="226"/>
      <c r="D39" s="226"/>
      <c r="E39" s="201"/>
    </row>
    <row r="40" spans="1:5" ht="18.75" customHeight="1" x14ac:dyDescent="0.2">
      <c r="B40" s="200"/>
      <c r="C40" s="226"/>
      <c r="D40" s="226"/>
      <c r="E40" s="201"/>
    </row>
    <row r="41" spans="1:5" ht="18.75" customHeight="1" x14ac:dyDescent="0.2">
      <c r="B41" s="200"/>
      <c r="C41" s="226"/>
      <c r="D41" s="226"/>
      <c r="E41" s="201"/>
    </row>
    <row r="42" spans="1:5" ht="18.75" customHeight="1" x14ac:dyDescent="0.2">
      <c r="B42" s="200"/>
      <c r="C42" s="226"/>
      <c r="D42" s="226"/>
      <c r="E42" s="201"/>
    </row>
    <row r="43" spans="1:5" ht="18.75" customHeight="1" x14ac:dyDescent="0.2">
      <c r="B43" s="200"/>
      <c r="C43" s="226"/>
      <c r="D43" s="226"/>
      <c r="E43" s="201"/>
    </row>
    <row r="44" spans="1:5" ht="18.75" customHeight="1" x14ac:dyDescent="0.2">
      <c r="B44" s="200"/>
      <c r="C44" s="226"/>
      <c r="D44" s="226"/>
      <c r="E44" s="201"/>
    </row>
    <row r="45" spans="1:5" ht="18.75" customHeight="1" x14ac:dyDescent="0.2">
      <c r="B45" s="202"/>
      <c r="C45" s="203"/>
      <c r="D45" s="203"/>
      <c r="E45" s="204"/>
    </row>
    <row r="48" spans="1:5" ht="18.75" customHeight="1" x14ac:dyDescent="0.2">
      <c r="A48" s="33"/>
      <c r="B48" s="33"/>
      <c r="D48" s="115" t="s">
        <v>24</v>
      </c>
    </row>
    <row r="49" spans="1:4" ht="18.75" customHeight="1" x14ac:dyDescent="0.2">
      <c r="A49" s="33"/>
      <c r="B49" s="33"/>
      <c r="D49" s="115" t="s">
        <v>25</v>
      </c>
    </row>
    <row r="50" spans="1:4" ht="18.75" customHeight="1" x14ac:dyDescent="0.2">
      <c r="A50" s="33"/>
      <c r="B50" s="33"/>
    </row>
    <row r="51" spans="1:4" ht="18.75" customHeight="1" x14ac:dyDescent="0.2">
      <c r="A51" s="33"/>
      <c r="B51" s="33"/>
    </row>
  </sheetData>
  <sheetProtection password="F37D" sheet="1" formatRows="0" selectLockedCells="1"/>
  <mergeCells count="2">
    <mergeCell ref="C6:D6"/>
    <mergeCell ref="C33:D44"/>
  </mergeCells>
  <dataValidations count="3">
    <dataValidation type="list" allowBlank="1" showInputMessage="1" showErrorMessage="1" promptTitle="Dropdown-Menü" prompt="Bitte aus dem Dropdown-Menü auswählen!" sqref="D22:D23">
      <formula1>$D$48:$D$49</formula1>
    </dataValidation>
    <dataValidation type="textLength" operator="lessThan" allowBlank="1" showInputMessage="1" showErrorMessage="1" promptTitle="Maximale Zeichen" prompt="Bitte maximal 500 Zeichen eingeben!" sqref="D19">
      <formula1>501</formula1>
    </dataValidation>
    <dataValidation type="list" allowBlank="1" showInputMessage="1" showErrorMessage="1" sqref="D21">
      <formula1>$D$48:$D$49</formula1>
    </dataValidation>
  </dataValidations>
  <pageMargins left="0.70866141732283472" right="0.70866141732283472" top="0.78740157480314965" bottom="0.78740157480314965" header="0.31496062992125984" footer="0.31496062992125984"/>
  <pageSetup paperSize="9" scale="87" fitToHeight="0" orientation="portrait" verticalDpi="0" r:id="rId1"/>
  <headerFooter>
    <oddFooter>&amp;C&amp;9Seite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7" tint="0.79998168889431442"/>
    <pageSetUpPr fitToPage="1"/>
  </sheetPr>
  <dimension ref="A2:K37"/>
  <sheetViews>
    <sheetView showGridLines="0" zoomScaleNormal="100" workbookViewId="0">
      <selection activeCell="D9" sqref="D9"/>
    </sheetView>
  </sheetViews>
  <sheetFormatPr baseColWidth="10" defaultColWidth="11.42578125" defaultRowHeight="18.75" customHeight="1" x14ac:dyDescent="0.2"/>
  <cols>
    <col min="1" max="2" width="3.7109375" style="3" customWidth="1"/>
    <col min="3" max="3" width="50.7109375" style="3" customWidth="1"/>
    <col min="4" max="4" width="50.7109375" style="4" customWidth="1"/>
    <col min="5" max="5" width="3.7109375" style="3" customWidth="1"/>
    <col min="6" max="16384" width="11.42578125" style="3"/>
  </cols>
  <sheetData>
    <row r="2" spans="1:11" ht="18.75" customHeight="1" x14ac:dyDescent="0.2">
      <c r="B2" s="5"/>
      <c r="C2" s="6"/>
      <c r="D2" s="7"/>
      <c r="E2" s="8"/>
    </row>
    <row r="3" spans="1:11" s="24" customFormat="1" ht="18.75" customHeight="1" x14ac:dyDescent="0.2">
      <c r="B3" s="29"/>
      <c r="C3" s="109" t="str">
        <f>CONCATENATE("Projektträger: ",'Angaben zum Förderwerber'!D9)</f>
        <v xml:space="preserve">Projektträger: </v>
      </c>
      <c r="D3" s="116" t="s">
        <v>2287</v>
      </c>
      <c r="E3" s="31"/>
    </row>
    <row r="4" spans="1:11" s="24" customFormat="1" ht="18.75" customHeight="1" x14ac:dyDescent="0.2">
      <c r="B4" s="29"/>
      <c r="C4" s="109" t="str">
        <f>CONCATENATE("Bundesland: ",'Angaben zum Projekt'!D13)</f>
        <v xml:space="preserve">Bundesland: </v>
      </c>
      <c r="D4" s="116"/>
      <c r="E4" s="31"/>
    </row>
    <row r="5" spans="1:11" s="24" customFormat="1" ht="18.75" customHeight="1" x14ac:dyDescent="0.2">
      <c r="B5" s="29"/>
      <c r="C5" s="30"/>
      <c r="D5" s="110"/>
      <c r="E5" s="31"/>
    </row>
    <row r="6" spans="1:11" s="24" customFormat="1" ht="18" x14ac:dyDescent="0.2">
      <c r="B6" s="29"/>
      <c r="C6" s="227" t="s">
        <v>2319</v>
      </c>
      <c r="D6" s="227"/>
      <c r="E6" s="31"/>
    </row>
    <row r="7" spans="1:11" s="24" customFormat="1" ht="18.75" customHeight="1" x14ac:dyDescent="0.2">
      <c r="B7" s="29"/>
      <c r="C7" s="30"/>
      <c r="D7" s="110"/>
      <c r="E7" s="31"/>
    </row>
    <row r="8" spans="1:11" s="11" customFormat="1" ht="18.75" customHeight="1" x14ac:dyDescent="0.2">
      <c r="B8" s="12"/>
      <c r="C8" s="126" t="s">
        <v>27</v>
      </c>
      <c r="D8" s="127"/>
      <c r="E8" s="13"/>
      <c r="G8" s="3"/>
      <c r="I8" s="3"/>
      <c r="J8" s="3"/>
      <c r="K8" s="3"/>
    </row>
    <row r="9" spans="1:11" ht="18.75" customHeight="1" x14ac:dyDescent="0.2">
      <c r="B9" s="9"/>
      <c r="C9" s="118" t="s">
        <v>4</v>
      </c>
      <c r="D9" s="54"/>
      <c r="E9" s="10"/>
    </row>
    <row r="10" spans="1:11" ht="18.75" customHeight="1" x14ac:dyDescent="0.2">
      <c r="B10" s="9"/>
      <c r="C10" s="118" t="s">
        <v>6</v>
      </c>
      <c r="D10" s="54"/>
      <c r="E10" s="10"/>
    </row>
    <row r="11" spans="1:11" ht="18.75" customHeight="1" x14ac:dyDescent="0.2">
      <c r="B11" s="9"/>
      <c r="C11" s="118" t="s">
        <v>19</v>
      </c>
      <c r="D11" s="52"/>
      <c r="E11" s="10"/>
    </row>
    <row r="12" spans="1:11" ht="18.75" customHeight="1" x14ac:dyDescent="0.2">
      <c r="B12" s="9"/>
      <c r="C12" s="118" t="s">
        <v>5</v>
      </c>
      <c r="D12" s="54"/>
      <c r="E12" s="10"/>
    </row>
    <row r="13" spans="1:11" ht="18.75" customHeight="1" x14ac:dyDescent="0.2">
      <c r="B13" s="9"/>
      <c r="C13" s="118" t="s">
        <v>7</v>
      </c>
      <c r="D13" s="54"/>
      <c r="E13" s="10"/>
    </row>
    <row r="14" spans="1:11" s="1" customFormat="1" ht="18.75" customHeight="1" x14ac:dyDescent="0.2">
      <c r="A14" s="11"/>
      <c r="B14" s="12"/>
      <c r="C14" s="120" t="s">
        <v>23</v>
      </c>
      <c r="D14" s="51"/>
      <c r="E14" s="2"/>
    </row>
    <row r="15" spans="1:11" s="1" customFormat="1" ht="25.5" x14ac:dyDescent="0.2">
      <c r="A15" s="11"/>
      <c r="B15" s="12"/>
      <c r="C15" s="120" t="s">
        <v>47</v>
      </c>
      <c r="D15" s="52"/>
      <c r="E15" s="2"/>
    </row>
    <row r="16" spans="1:11" s="1" customFormat="1" ht="18.75" customHeight="1" x14ac:dyDescent="0.2">
      <c r="A16" s="3"/>
      <c r="B16" s="9"/>
      <c r="C16" s="120" t="s">
        <v>10</v>
      </c>
      <c r="D16" s="53"/>
      <c r="E16" s="2"/>
    </row>
    <row r="17" spans="1:5" s="1" customFormat="1" ht="145.5" customHeight="1" x14ac:dyDescent="0.2">
      <c r="A17" s="3"/>
      <c r="B17" s="9"/>
      <c r="C17" s="120" t="s">
        <v>21</v>
      </c>
      <c r="D17" s="51"/>
      <c r="E17" s="2"/>
    </row>
    <row r="18" spans="1:5" s="1" customFormat="1" ht="18.75" customHeight="1" x14ac:dyDescent="0.2">
      <c r="A18" s="11"/>
      <c r="B18" s="12"/>
      <c r="C18" s="120" t="s">
        <v>61</v>
      </c>
      <c r="D18" s="51"/>
      <c r="E18" s="2"/>
    </row>
    <row r="19" spans="1:5" ht="18.75" customHeight="1" x14ac:dyDescent="0.2">
      <c r="B19" s="9"/>
      <c r="C19" s="118" t="s">
        <v>22</v>
      </c>
      <c r="D19" s="56"/>
      <c r="E19" s="10"/>
    </row>
    <row r="20" spans="1:5" ht="38.25" x14ac:dyDescent="0.2">
      <c r="B20" s="9"/>
      <c r="C20" s="120" t="s">
        <v>2327</v>
      </c>
      <c r="D20" s="51"/>
      <c r="E20" s="10"/>
    </row>
    <row r="21" spans="1:5" s="1" customFormat="1" ht="25.5" customHeight="1" x14ac:dyDescent="0.2">
      <c r="A21" s="3"/>
      <c r="B21" s="9"/>
      <c r="C21" s="120" t="s">
        <v>26</v>
      </c>
      <c r="D21" s="51"/>
      <c r="E21" s="2"/>
    </row>
    <row r="22" spans="1:5" s="1" customFormat="1" ht="38.25" x14ac:dyDescent="0.2">
      <c r="A22" s="3"/>
      <c r="B22" s="9"/>
      <c r="C22" s="120" t="s">
        <v>2333</v>
      </c>
      <c r="D22" s="51"/>
      <c r="E22" s="2"/>
    </row>
    <row r="23" spans="1:5" ht="25.5" x14ac:dyDescent="0.2">
      <c r="B23" s="9"/>
      <c r="C23" s="118" t="s">
        <v>20</v>
      </c>
      <c r="D23" s="54"/>
      <c r="E23" s="10"/>
    </row>
    <row r="24" spans="1:5" s="11" customFormat="1" ht="18.75" customHeight="1" x14ac:dyDescent="0.2">
      <c r="B24" s="12"/>
      <c r="C24" s="128" t="s">
        <v>62</v>
      </c>
      <c r="D24" s="129"/>
      <c r="E24" s="13"/>
    </row>
    <row r="25" spans="1:5" s="11" customFormat="1" ht="18.75" customHeight="1" x14ac:dyDescent="0.2">
      <c r="B25" s="12"/>
      <c r="C25" s="118" t="s">
        <v>12</v>
      </c>
      <c r="D25" s="54"/>
      <c r="E25" s="13"/>
    </row>
    <row r="26" spans="1:5" s="11" customFormat="1" ht="18.75" customHeight="1" x14ac:dyDescent="0.2">
      <c r="B26" s="12"/>
      <c r="C26" s="118" t="s">
        <v>13</v>
      </c>
      <c r="D26" s="52"/>
      <c r="E26" s="13"/>
    </row>
    <row r="27" spans="1:5" s="11" customFormat="1" ht="18.75" customHeight="1" x14ac:dyDescent="0.2">
      <c r="B27" s="12"/>
      <c r="C27" s="118" t="s">
        <v>14</v>
      </c>
      <c r="D27" s="61"/>
      <c r="E27" s="13"/>
    </row>
    <row r="28" spans="1:5" ht="18.75" customHeight="1" x14ac:dyDescent="0.2">
      <c r="B28" s="9"/>
      <c r="C28" s="14"/>
      <c r="D28" s="15"/>
      <c r="E28" s="10"/>
    </row>
    <row r="29" spans="1:5" ht="18.75" customHeight="1" x14ac:dyDescent="0.2">
      <c r="B29" s="9"/>
      <c r="C29" s="14"/>
      <c r="D29" s="15"/>
      <c r="E29" s="10"/>
    </row>
    <row r="30" spans="1:5" ht="18.75" customHeight="1" x14ac:dyDescent="0.2">
      <c r="B30" s="16"/>
      <c r="C30" s="17"/>
      <c r="D30" s="18"/>
      <c r="E30" s="19"/>
    </row>
    <row r="32" spans="1:5" ht="18.75" customHeight="1" x14ac:dyDescent="0.2">
      <c r="B32" s="5"/>
      <c r="C32" s="6"/>
      <c r="D32" s="7"/>
      <c r="E32" s="8"/>
    </row>
    <row r="33" spans="2:5" ht="84" customHeight="1" x14ac:dyDescent="0.2">
      <c r="B33" s="9"/>
      <c r="C33" s="228" t="s">
        <v>2320</v>
      </c>
      <c r="D33" s="229"/>
      <c r="E33" s="10"/>
    </row>
    <row r="34" spans="2:5" ht="18.75" customHeight="1" x14ac:dyDescent="0.2">
      <c r="B34" s="16"/>
      <c r="C34" s="17"/>
      <c r="D34" s="18"/>
      <c r="E34" s="19"/>
    </row>
    <row r="36" spans="2:5" ht="18.75" customHeight="1" x14ac:dyDescent="0.2">
      <c r="D36" s="65" t="s">
        <v>24</v>
      </c>
    </row>
    <row r="37" spans="2:5" ht="18.75" customHeight="1" x14ac:dyDescent="0.2">
      <c r="D37" s="65" t="s">
        <v>25</v>
      </c>
    </row>
  </sheetData>
  <sheetProtection password="F37D" sheet="1" formatRows="0" selectLockedCells="1"/>
  <mergeCells count="2">
    <mergeCell ref="C6:D6"/>
    <mergeCell ref="C33:D33"/>
  </mergeCells>
  <dataValidations count="3">
    <dataValidation type="textLength" operator="lessThan" allowBlank="1" showInputMessage="1" showErrorMessage="1" promptTitle="Maximale Zeichen" prompt="Bitte maximal 500 Zeichen eingeben!" sqref="D17">
      <formula1>501</formula1>
    </dataValidation>
    <dataValidation type="list" allowBlank="1" showInputMessage="1" showErrorMessage="1" sqref="D20:D21">
      <formula1>$D$36:$D$37</formula1>
    </dataValidation>
    <dataValidation type="list" allowBlank="1" showInputMessage="1" showErrorMessage="1" promptTitle="Dropdown-Menü" prompt="Bitte aus dem Dropdown-Menü auswählen!" sqref="D22">
      <formula1>$D$36:$D$37</formula1>
    </dataValidation>
  </dataValidations>
  <pageMargins left="0.70866141732283472" right="0.70866141732283472" top="0.78740157480314965" bottom="0.78740157480314965" header="0.31496062992125984" footer="0.31496062992125984"/>
  <pageSetup paperSize="9" scale="87" fitToHeight="0" orientation="portrait" verticalDpi="0" r:id="rId1"/>
  <headerFooter>
    <oddFooter>&amp;C&amp;9Seite &amp;P von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tabColor theme="7" tint="0.79998168889431442"/>
    <pageSetUpPr fitToPage="1"/>
  </sheetPr>
  <dimension ref="B2:G47"/>
  <sheetViews>
    <sheetView showGridLines="0" zoomScaleNormal="100" workbookViewId="0">
      <selection activeCell="D9" sqref="D9"/>
    </sheetView>
  </sheetViews>
  <sheetFormatPr baseColWidth="10" defaultColWidth="11.42578125" defaultRowHeight="18.75" customHeight="1" x14ac:dyDescent="0.2"/>
  <cols>
    <col min="1" max="2" width="3.7109375" style="3" customWidth="1"/>
    <col min="3" max="4" width="50.7109375" style="3" customWidth="1"/>
    <col min="5" max="5" width="3.7109375" style="3" customWidth="1"/>
    <col min="6" max="6" width="11.42578125" style="3"/>
    <col min="7" max="7" width="14.42578125" style="3" bestFit="1" customWidth="1"/>
    <col min="8" max="16384" width="11.42578125" style="3"/>
  </cols>
  <sheetData>
    <row r="2" spans="2:5" ht="18.75" customHeight="1" x14ac:dyDescent="0.2">
      <c r="B2" s="5"/>
      <c r="C2" s="6"/>
      <c r="D2" s="6"/>
      <c r="E2" s="8"/>
    </row>
    <row r="3" spans="2:5" s="24" customFormat="1" ht="18.75" customHeight="1" x14ac:dyDescent="0.2">
      <c r="B3" s="29"/>
      <c r="C3" s="109" t="str">
        <f>CONCATENATE("Projektträger: ",'Angaben zum Förderwerber'!D9)</f>
        <v xml:space="preserve">Projektträger: </v>
      </c>
      <c r="D3" s="116" t="s">
        <v>2287</v>
      </c>
      <c r="E3" s="31"/>
    </row>
    <row r="4" spans="2:5" s="24" customFormat="1" ht="18.75" customHeight="1" x14ac:dyDescent="0.2">
      <c r="B4" s="29"/>
      <c r="C4" s="109" t="str">
        <f>CONCATENATE("Bundesland: ",'Angaben zum Projekt'!D13)</f>
        <v xml:space="preserve">Bundesland: </v>
      </c>
      <c r="D4" s="116"/>
      <c r="E4" s="31"/>
    </row>
    <row r="5" spans="2:5" s="24" customFormat="1" ht="18.75" customHeight="1" x14ac:dyDescent="0.2">
      <c r="B5" s="29"/>
      <c r="C5" s="30"/>
      <c r="D5" s="110"/>
      <c r="E5" s="31"/>
    </row>
    <row r="6" spans="2:5" ht="18.75" customHeight="1" x14ac:dyDescent="0.2">
      <c r="B6" s="9"/>
      <c r="C6" s="230" t="s">
        <v>11</v>
      </c>
      <c r="D6" s="230"/>
      <c r="E6" s="10"/>
    </row>
    <row r="7" spans="2:5" s="24" customFormat="1" ht="18.75" customHeight="1" x14ac:dyDescent="0.2">
      <c r="B7" s="29"/>
      <c r="C7" s="30"/>
      <c r="D7" s="110"/>
      <c r="E7" s="31"/>
    </row>
    <row r="8" spans="2:5" s="11" customFormat="1" ht="18.75" customHeight="1" x14ac:dyDescent="0.2">
      <c r="B8" s="12"/>
      <c r="C8" s="126" t="s">
        <v>27</v>
      </c>
      <c r="D8" s="130"/>
      <c r="E8" s="13"/>
    </row>
    <row r="9" spans="2:5" ht="18.75" customHeight="1" x14ac:dyDescent="0.2">
      <c r="B9" s="9"/>
      <c r="C9" s="118" t="s">
        <v>2262</v>
      </c>
      <c r="D9" s="55"/>
      <c r="E9" s="10"/>
    </row>
    <row r="10" spans="2:5" ht="18.75" customHeight="1" x14ac:dyDescent="0.2">
      <c r="B10" s="9"/>
      <c r="C10" s="118" t="s">
        <v>2</v>
      </c>
      <c r="D10" s="50"/>
      <c r="E10" s="10"/>
    </row>
    <row r="11" spans="2:5" ht="18.75" customHeight="1" x14ac:dyDescent="0.2">
      <c r="B11" s="9"/>
      <c r="C11" s="118" t="s">
        <v>3</v>
      </c>
      <c r="D11" s="50"/>
      <c r="E11" s="10"/>
    </row>
    <row r="12" spans="2:5" ht="18.75" customHeight="1" x14ac:dyDescent="0.2">
      <c r="B12" s="9"/>
      <c r="C12" s="118" t="s">
        <v>39</v>
      </c>
      <c r="D12" s="132" t="str">
        <f>IF(OR(D10="",D11=""),"befüllt sich automatisch",(D11-D10)/31)</f>
        <v>befüllt sich automatisch</v>
      </c>
      <c r="E12" s="10"/>
    </row>
    <row r="13" spans="2:5" ht="18.75" customHeight="1" x14ac:dyDescent="0.2">
      <c r="B13" s="9"/>
      <c r="C13" s="118" t="s">
        <v>54</v>
      </c>
      <c r="D13" s="55"/>
      <c r="E13" s="10"/>
    </row>
    <row r="14" spans="2:5" ht="247.5" customHeight="1" x14ac:dyDescent="0.2">
      <c r="B14" s="9"/>
      <c r="C14" s="231" t="s">
        <v>0</v>
      </c>
      <c r="D14" s="233"/>
      <c r="E14" s="10"/>
    </row>
    <row r="15" spans="2:5" ht="12.75" x14ac:dyDescent="0.2">
      <c r="B15" s="9"/>
      <c r="C15" s="231"/>
      <c r="D15" s="233"/>
      <c r="E15" s="10"/>
    </row>
    <row r="16" spans="2:5" ht="32.25" customHeight="1" x14ac:dyDescent="0.2">
      <c r="B16" s="9"/>
      <c r="C16" s="234" t="s">
        <v>60</v>
      </c>
      <c r="D16" s="235"/>
      <c r="E16" s="10"/>
    </row>
    <row r="17" spans="2:7" s="11" customFormat="1" ht="18.75" customHeight="1" x14ac:dyDescent="0.2">
      <c r="B17" s="12"/>
      <c r="C17" s="126" t="s">
        <v>52</v>
      </c>
      <c r="D17" s="130"/>
      <c r="E17" s="13"/>
    </row>
    <row r="18" spans="2:7" s="11" customFormat="1" ht="18.75" customHeight="1" x14ac:dyDescent="0.2">
      <c r="B18" s="12"/>
      <c r="C18" s="118" t="s">
        <v>6</v>
      </c>
      <c r="D18" s="55"/>
      <c r="E18" s="13"/>
    </row>
    <row r="19" spans="2:7" s="11" customFormat="1" ht="18.75" customHeight="1" x14ac:dyDescent="0.2">
      <c r="B19" s="12"/>
      <c r="C19" s="118" t="s">
        <v>19</v>
      </c>
      <c r="D19" s="52"/>
      <c r="E19" s="13"/>
    </row>
    <row r="20" spans="2:7" s="11" customFormat="1" ht="18.75" customHeight="1" x14ac:dyDescent="0.2">
      <c r="B20" s="12"/>
      <c r="C20" s="118" t="s">
        <v>5</v>
      </c>
      <c r="D20" s="98"/>
      <c r="E20" s="13"/>
    </row>
    <row r="21" spans="2:7" s="11" customFormat="1" ht="18.75" customHeight="1" x14ac:dyDescent="0.2">
      <c r="B21" s="12"/>
      <c r="C21" s="126" t="s">
        <v>51</v>
      </c>
      <c r="D21" s="130"/>
      <c r="E21" s="13"/>
    </row>
    <row r="22" spans="2:7" s="11" customFormat="1" ht="18.75" customHeight="1" x14ac:dyDescent="0.2">
      <c r="B22" s="12"/>
      <c r="C22" s="118" t="s">
        <v>12</v>
      </c>
      <c r="D22" s="51"/>
      <c r="E22" s="13"/>
    </row>
    <row r="23" spans="2:7" s="11" customFormat="1" ht="18.75" customHeight="1" x14ac:dyDescent="0.2">
      <c r="B23" s="12"/>
      <c r="C23" s="118" t="s">
        <v>13</v>
      </c>
      <c r="D23" s="52"/>
      <c r="E23" s="13"/>
    </row>
    <row r="24" spans="2:7" s="11" customFormat="1" ht="18.75" customHeight="1" x14ac:dyDescent="0.2">
      <c r="B24" s="12"/>
      <c r="C24" s="118" t="s">
        <v>14</v>
      </c>
      <c r="D24" s="70"/>
      <c r="E24" s="13"/>
    </row>
    <row r="25" spans="2:7" s="11" customFormat="1" ht="18.75" customHeight="1" x14ac:dyDescent="0.2">
      <c r="B25" s="12"/>
      <c r="C25" s="126" t="s">
        <v>36</v>
      </c>
      <c r="D25" s="130"/>
      <c r="E25" s="13"/>
    </row>
    <row r="26" spans="2:7" s="11" customFormat="1" ht="18.75" customHeight="1" x14ac:dyDescent="0.2">
      <c r="B26" s="12"/>
      <c r="C26" s="118" t="s">
        <v>12</v>
      </c>
      <c r="D26" s="55"/>
      <c r="E26" s="13"/>
    </row>
    <row r="27" spans="2:7" s="11" customFormat="1" ht="18.75" customHeight="1" x14ac:dyDescent="0.2">
      <c r="B27" s="12"/>
      <c r="C27" s="118" t="s">
        <v>13</v>
      </c>
      <c r="D27" s="52"/>
      <c r="E27" s="13"/>
    </row>
    <row r="28" spans="2:7" s="11" customFormat="1" ht="18.75" customHeight="1" x14ac:dyDescent="0.2">
      <c r="B28" s="12"/>
      <c r="C28" s="118" t="s">
        <v>14</v>
      </c>
      <c r="D28" s="70"/>
      <c r="E28" s="13"/>
    </row>
    <row r="29" spans="2:7" s="11" customFormat="1" ht="18.75" customHeight="1" x14ac:dyDescent="0.2">
      <c r="B29" s="12"/>
      <c r="C29" s="128" t="s">
        <v>2263</v>
      </c>
      <c r="D29" s="131"/>
      <c r="E29" s="13"/>
    </row>
    <row r="30" spans="2:7" ht="18.75" customHeight="1" x14ac:dyDescent="0.2">
      <c r="B30" s="9"/>
      <c r="C30" s="118" t="s">
        <v>1</v>
      </c>
      <c r="D30" s="100"/>
      <c r="E30" s="10"/>
      <c r="G30" s="44"/>
    </row>
    <row r="31" spans="2:7" ht="18.75" customHeight="1" x14ac:dyDescent="0.2">
      <c r="B31" s="16"/>
      <c r="C31" s="43"/>
      <c r="D31" s="17"/>
      <c r="E31" s="19"/>
    </row>
    <row r="33" spans="2:5" ht="18.75" customHeight="1" x14ac:dyDescent="0.2">
      <c r="C33" s="232" t="str">
        <f>IF(D30="","",IF(D30&lt;75000,"Achtung! Die Mindestfördersumme beträgt € 75.000,00!",""))</f>
        <v/>
      </c>
      <c r="D33" s="232"/>
    </row>
    <row r="35" spans="2:5" s="24" customFormat="1" ht="18.75" customHeight="1" x14ac:dyDescent="0.2">
      <c r="B35" s="25"/>
      <c r="C35" s="26"/>
      <c r="D35" s="26"/>
      <c r="E35" s="28"/>
    </row>
    <row r="36" spans="2:5" s="24" customFormat="1" ht="182.25" customHeight="1" x14ac:dyDescent="0.2">
      <c r="B36" s="29"/>
      <c r="C36" s="228" t="s">
        <v>2321</v>
      </c>
      <c r="D36" s="228"/>
      <c r="E36" s="31"/>
    </row>
    <row r="37" spans="2:5" s="24" customFormat="1" ht="18.75" customHeight="1" x14ac:dyDescent="0.2">
      <c r="B37" s="35"/>
      <c r="C37" s="32"/>
      <c r="D37" s="32"/>
      <c r="E37" s="49"/>
    </row>
    <row r="39" spans="2:5" ht="18.75" customHeight="1" x14ac:dyDescent="0.2">
      <c r="D39" s="64"/>
    </row>
    <row r="40" spans="2:5" ht="18.75" customHeight="1" x14ac:dyDescent="0.2">
      <c r="D40" s="64"/>
    </row>
    <row r="41" spans="2:5" ht="18.75" customHeight="1" x14ac:dyDescent="0.2">
      <c r="D41" s="64"/>
    </row>
    <row r="42" spans="2:5" ht="18.75" customHeight="1" x14ac:dyDescent="0.2">
      <c r="D42" s="64"/>
    </row>
    <row r="43" spans="2:5" ht="18.75" customHeight="1" x14ac:dyDescent="0.2">
      <c r="D43" s="64"/>
    </row>
    <row r="44" spans="2:5" ht="18.75" customHeight="1" x14ac:dyDescent="0.2">
      <c r="D44" s="64"/>
    </row>
    <row r="45" spans="2:5" ht="18.75" customHeight="1" x14ac:dyDescent="0.2">
      <c r="D45" s="64"/>
    </row>
    <row r="46" spans="2:5" ht="18.75" customHeight="1" x14ac:dyDescent="0.2">
      <c r="D46" s="64"/>
    </row>
    <row r="47" spans="2:5" ht="18.75" customHeight="1" x14ac:dyDescent="0.2">
      <c r="D47" s="64"/>
    </row>
  </sheetData>
  <sheetProtection password="F37D" sheet="1" formatRows="0" selectLockedCells="1"/>
  <mergeCells count="6">
    <mergeCell ref="C36:D36"/>
    <mergeCell ref="C6:D6"/>
    <mergeCell ref="C14:C15"/>
    <mergeCell ref="C33:D33"/>
    <mergeCell ref="D14:D15"/>
    <mergeCell ref="C16:D16"/>
  </mergeCells>
  <conditionalFormatting sqref="C33:D33">
    <cfRule type="expression" dxfId="71" priority="1" stopIfTrue="1">
      <formula>$C$33="Achtung! Die Mindestfördersumme beträgt € 75.000,00!"</formula>
    </cfRule>
  </conditionalFormatting>
  <dataValidations xWindow="838" yWindow="309" count="1">
    <dataValidation type="textLength" operator="lessThan" allowBlank="1" showInputMessage="1" showErrorMessage="1" promptTitle="Kurzbeschreibung des Projekts" prompt="Bitte die maximale Textlänge von 900 Zeichen beachten!_x000a__x000a_Achtung! Wenn Sie bei der Fehlermeldung &quot;Abbrechen&quot; drücken, wird der gesamte eingegebene Text gekürzt." sqref="D14:D15">
      <formula1>901</formula1>
    </dataValidation>
  </dataValidations>
  <pageMargins left="0.70866141732283472" right="0.70866141732283472" top="0.78740157480314965" bottom="0.78740157480314965" header="0.31496062992125984" footer="0.31496062992125984"/>
  <pageSetup paperSize="9" scale="85" orientation="portrait" verticalDpi="0" r:id="rId1"/>
  <headerFooter>
    <oddFooter>&amp;C&amp;9Seite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66675</xdr:colOff>
                    <xdr:row>15</xdr:row>
                    <xdr:rowOff>76200</xdr:rowOff>
                  </from>
                  <to>
                    <xdr:col>2</xdr:col>
                    <xdr:colOff>228600</xdr:colOff>
                    <xdr:row>15</xdr:row>
                    <xdr:rowOff>285750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38" yWindow="309" count="1">
        <x14:dataValidation type="list" allowBlank="1" showInputMessage="1" showErrorMessage="1" promptTitle="Dropdown" prompt="Bitte wählen Sie aus dem Dropdown-Menü das Bundesland aus.">
          <x14:formula1>
            <xm:f>HT!$M$2:$M$10</xm:f>
          </x14:formula1>
          <xm:sqref>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7" tint="0.79998168889431442"/>
    <pageSetUpPr fitToPage="1"/>
  </sheetPr>
  <dimension ref="A2:I44"/>
  <sheetViews>
    <sheetView showGridLines="0" zoomScaleNormal="100" workbookViewId="0">
      <pane ySplit="8" topLeftCell="A9" activePane="bottomLeft" state="frozen"/>
      <selection pane="bottomLeft" activeCell="D9" sqref="D9"/>
    </sheetView>
  </sheetViews>
  <sheetFormatPr baseColWidth="10" defaultColWidth="11.42578125" defaultRowHeight="18.75" customHeight="1" x14ac:dyDescent="0.2"/>
  <cols>
    <col min="1" max="2" width="3.7109375" style="3" customWidth="1"/>
    <col min="3" max="3" width="8.85546875" style="3" bestFit="1" customWidth="1"/>
    <col min="4" max="4" width="40.7109375" style="68" customWidth="1"/>
    <col min="5" max="5" width="5.7109375" style="91" customWidth="1"/>
    <col min="6" max="6" width="34.5703125" style="68" customWidth="1"/>
    <col min="7" max="7" width="20.85546875" style="3" customWidth="1"/>
    <col min="8" max="8" width="14.42578125" style="3" customWidth="1"/>
    <col min="9" max="9" width="3.7109375" style="3" customWidth="1"/>
    <col min="10" max="10" width="11.42578125" style="3"/>
    <col min="11" max="11" width="14.42578125" style="3" bestFit="1" customWidth="1"/>
    <col min="12" max="16384" width="11.42578125" style="3"/>
  </cols>
  <sheetData>
    <row r="2" spans="2:9" ht="18.75" customHeight="1" x14ac:dyDescent="0.2">
      <c r="B2" s="5"/>
      <c r="C2" s="6"/>
      <c r="D2" s="66"/>
      <c r="E2" s="89"/>
      <c r="F2" s="66"/>
      <c r="G2" s="6"/>
      <c r="H2" s="6"/>
      <c r="I2" s="8"/>
    </row>
    <row r="3" spans="2:9" s="24" customFormat="1" ht="18.75" customHeight="1" x14ac:dyDescent="0.2">
      <c r="B3" s="29"/>
      <c r="C3" s="109" t="str">
        <f>CONCATENATE("Projektträger: ",'Angaben zum Förderwerber'!D9)</f>
        <v xml:space="preserve">Projektträger: </v>
      </c>
      <c r="D3" s="116"/>
      <c r="E3" s="116"/>
      <c r="F3" s="116"/>
      <c r="G3" s="116"/>
      <c r="H3" s="116" t="s">
        <v>2287</v>
      </c>
      <c r="I3" s="31"/>
    </row>
    <row r="4" spans="2:9" s="24" customFormat="1" ht="18.75" customHeight="1" x14ac:dyDescent="0.2">
      <c r="B4" s="29"/>
      <c r="C4" s="109" t="str">
        <f>CONCATENATE("Bundesland: ",'Angaben zum Projekt'!D13)</f>
        <v xml:space="preserve">Bundesland: </v>
      </c>
      <c r="D4" s="116"/>
      <c r="E4" s="116"/>
      <c r="F4" s="116"/>
      <c r="G4" s="116"/>
      <c r="H4" s="116"/>
      <c r="I4" s="31"/>
    </row>
    <row r="5" spans="2:9" s="24" customFormat="1" ht="18.75" customHeight="1" x14ac:dyDescent="0.2">
      <c r="B5" s="29"/>
      <c r="C5" s="30"/>
      <c r="D5" s="110"/>
      <c r="E5" s="110"/>
      <c r="F5" s="110"/>
      <c r="G5" s="110"/>
      <c r="H5" s="110"/>
      <c r="I5" s="31"/>
    </row>
    <row r="6" spans="2:9" ht="18" x14ac:dyDescent="0.2">
      <c r="B6" s="9"/>
      <c r="C6" s="230" t="s">
        <v>2246</v>
      </c>
      <c r="D6" s="230"/>
      <c r="E6" s="230"/>
      <c r="F6" s="230"/>
      <c r="G6" s="230"/>
      <c r="H6" s="230"/>
      <c r="I6" s="10"/>
    </row>
    <row r="7" spans="2:9" s="24" customFormat="1" ht="18.75" customHeight="1" x14ac:dyDescent="0.2">
      <c r="B7" s="29"/>
      <c r="C7" s="30"/>
      <c r="D7" s="110"/>
      <c r="E7" s="110"/>
      <c r="F7" s="110"/>
      <c r="G7" s="110"/>
      <c r="H7" s="110"/>
      <c r="I7" s="31"/>
    </row>
    <row r="8" spans="2:9" s="11" customFormat="1" ht="38.25" x14ac:dyDescent="0.2">
      <c r="B8" s="12"/>
      <c r="C8" s="207" t="s">
        <v>2035</v>
      </c>
      <c r="D8" s="133" t="s">
        <v>6</v>
      </c>
      <c r="E8" s="134" t="s">
        <v>70</v>
      </c>
      <c r="F8" s="133" t="s">
        <v>5</v>
      </c>
      <c r="G8" s="135" t="s">
        <v>59</v>
      </c>
      <c r="H8" s="136" t="s">
        <v>69</v>
      </c>
      <c r="I8" s="13"/>
    </row>
    <row r="9" spans="2:9" s="11" customFormat="1" ht="18.75" customHeight="1" x14ac:dyDescent="0.2">
      <c r="B9" s="12"/>
      <c r="C9" s="124" t="str">
        <f>IF(OR(D9=0,D9=""),"",COUNTA($D$9:$D9)-COUNTIF(($D$9:$D9),0))</f>
        <v/>
      </c>
      <c r="D9" s="54"/>
      <c r="E9" s="93"/>
      <c r="F9" s="54"/>
      <c r="G9" s="125" t="str">
        <f>IF(ISERROR(VLOOKUP(Tabelle7[[#This Row],[PLZ]],Tabelle1[],3,FALSE)),"",VLOOKUP(Tabelle7[[#This Row],[PLZ]],Tabelle1[],3,FALSE))</f>
        <v/>
      </c>
      <c r="H9" s="138" t="str">
        <f>IF(ISERROR(VLOOKUP(Tabelle7[[#This Row],[Bezirk]],Tabelle3[],2,FALSE)),"",VLOOKUP(Tabelle7[[#This Row],[Bezirk]],Tabelle3[],2,FALSE))</f>
        <v/>
      </c>
      <c r="I9" s="13"/>
    </row>
    <row r="10" spans="2:9" s="11" customFormat="1" ht="18.75" customHeight="1" x14ac:dyDescent="0.2">
      <c r="B10" s="12"/>
      <c r="C10" s="124" t="str">
        <f>IF(OR(D10=0,D10=""),"",COUNTA($D$9:$D10)-COUNTIF(($D$9:$D10),0))</f>
        <v/>
      </c>
      <c r="D10" s="54"/>
      <c r="E10" s="93"/>
      <c r="F10" s="54"/>
      <c r="G10" s="125" t="str">
        <f>IF(ISERROR(VLOOKUP(Tabelle7[[#This Row],[PLZ]],Tabelle1[],3,FALSE)),"",VLOOKUP(Tabelle7[[#This Row],[PLZ]],Tabelle1[],3,FALSE))</f>
        <v/>
      </c>
      <c r="H10" s="138" t="str">
        <f>IF(ISERROR(VLOOKUP(Tabelle7[[#This Row],[Bezirk]],Tabelle3[],2,FALSE)),"",VLOOKUP(Tabelle7[[#This Row],[Bezirk]],Tabelle3[],2,FALSE))</f>
        <v/>
      </c>
      <c r="I10" s="13"/>
    </row>
    <row r="11" spans="2:9" s="11" customFormat="1" ht="18.75" customHeight="1" x14ac:dyDescent="0.2">
      <c r="B11" s="12"/>
      <c r="C11" s="124" t="str">
        <f>IF(OR(D11=0,D11=""),"",COUNTA($D$9:$D11)-COUNTIF(($D$9:$D11),0))</f>
        <v/>
      </c>
      <c r="D11" s="54"/>
      <c r="E11" s="93"/>
      <c r="F11" s="54"/>
      <c r="G11" s="125" t="str">
        <f>IF(ISERROR(VLOOKUP(Tabelle7[[#This Row],[PLZ]],Tabelle1[],3,FALSE)),"",VLOOKUP(Tabelle7[[#This Row],[PLZ]],Tabelle1[],3,FALSE))</f>
        <v/>
      </c>
      <c r="H11" s="138" t="str">
        <f>IF(ISERROR(VLOOKUP(Tabelle7[[#This Row],[Bezirk]],Tabelle3[],2,FALSE)),"",VLOOKUP(Tabelle7[[#This Row],[Bezirk]],Tabelle3[],2,FALSE))</f>
        <v/>
      </c>
      <c r="I11" s="13"/>
    </row>
    <row r="12" spans="2:9" s="11" customFormat="1" ht="18.75" customHeight="1" x14ac:dyDescent="0.2">
      <c r="B12" s="12"/>
      <c r="C12" s="124" t="str">
        <f>IF(OR(D12=0,D12=""),"",COUNTA($D$9:$D12)-COUNTIF(($D$9:$D12),0))</f>
        <v/>
      </c>
      <c r="D12" s="54"/>
      <c r="E12" s="93"/>
      <c r="F12" s="54"/>
      <c r="G12" s="125" t="str">
        <f>IF(ISERROR(VLOOKUP(Tabelle7[[#This Row],[PLZ]],Tabelle1[],3,FALSE)),"",VLOOKUP(Tabelle7[[#This Row],[PLZ]],Tabelle1[],3,FALSE))</f>
        <v/>
      </c>
      <c r="H12" s="138" t="str">
        <f>IF(ISERROR(VLOOKUP(Tabelle7[[#This Row],[Bezirk]],Tabelle3[],2,FALSE)),"",VLOOKUP(Tabelle7[[#This Row],[Bezirk]],Tabelle3[],2,FALSE))</f>
        <v/>
      </c>
      <c r="I12" s="13"/>
    </row>
    <row r="13" spans="2:9" s="11" customFormat="1" ht="18.75" customHeight="1" x14ac:dyDescent="0.2">
      <c r="B13" s="12"/>
      <c r="C13" s="124" t="str">
        <f>IF(OR(D13=0,D13=""),"",COUNTA($D$9:$D13)-COUNTIF(($D$9:$D13),0))</f>
        <v/>
      </c>
      <c r="D13" s="54"/>
      <c r="E13" s="93"/>
      <c r="F13" s="54"/>
      <c r="G13" s="125" t="str">
        <f>IF(ISERROR(VLOOKUP(Tabelle7[[#This Row],[PLZ]],Tabelle1[],3,FALSE)),"",VLOOKUP(Tabelle7[[#This Row],[PLZ]],Tabelle1[],3,FALSE))</f>
        <v/>
      </c>
      <c r="H13" s="138" t="str">
        <f>IF(ISERROR(VLOOKUP(Tabelle7[[#This Row],[Bezirk]],Tabelle3[],2,FALSE)),"",VLOOKUP(Tabelle7[[#This Row],[Bezirk]],Tabelle3[],2,FALSE))</f>
        <v/>
      </c>
      <c r="I13" s="13"/>
    </row>
    <row r="14" spans="2:9" s="11" customFormat="1" ht="18.75" customHeight="1" x14ac:dyDescent="0.2">
      <c r="B14" s="12"/>
      <c r="C14" s="124" t="str">
        <f>IF(OR(D14=0,D14=""),"",COUNTA($D$9:$D14)-COUNTIF(($D$9:$D14),0))</f>
        <v/>
      </c>
      <c r="D14" s="54"/>
      <c r="E14" s="93"/>
      <c r="F14" s="54"/>
      <c r="G14" s="125" t="str">
        <f>IF(ISERROR(VLOOKUP(Tabelle7[[#This Row],[PLZ]],Tabelle1[],3,FALSE)),"",VLOOKUP(Tabelle7[[#This Row],[PLZ]],Tabelle1[],3,FALSE))</f>
        <v/>
      </c>
      <c r="H14" s="138" t="str">
        <f>IF(ISERROR(VLOOKUP(Tabelle7[[#This Row],[Bezirk]],Tabelle3[],2,FALSE)),"",VLOOKUP(Tabelle7[[#This Row],[Bezirk]],Tabelle3[],2,FALSE))</f>
        <v/>
      </c>
      <c r="I14" s="13"/>
    </row>
    <row r="15" spans="2:9" s="11" customFormat="1" ht="18.75" customHeight="1" x14ac:dyDescent="0.2">
      <c r="B15" s="12"/>
      <c r="C15" s="124" t="str">
        <f>IF(OR(D15=0,D15=""),"",COUNTA($D$9:$D15)-COUNTIF(($D$9:$D15),0))</f>
        <v/>
      </c>
      <c r="D15" s="54"/>
      <c r="E15" s="93"/>
      <c r="F15" s="54"/>
      <c r="G15" s="125" t="str">
        <f>IF(ISERROR(VLOOKUP(Tabelle7[[#This Row],[PLZ]],Tabelle1[],3,FALSE)),"",VLOOKUP(Tabelle7[[#This Row],[PLZ]],Tabelle1[],3,FALSE))</f>
        <v/>
      </c>
      <c r="H15" s="138" t="str">
        <f>IF(ISERROR(VLOOKUP(Tabelle7[[#This Row],[Bezirk]],Tabelle3[],2,FALSE)),"",VLOOKUP(Tabelle7[[#This Row],[Bezirk]],Tabelle3[],2,FALSE))</f>
        <v/>
      </c>
      <c r="I15" s="13"/>
    </row>
    <row r="16" spans="2:9" s="11" customFormat="1" ht="18.75" customHeight="1" x14ac:dyDescent="0.2">
      <c r="B16" s="12"/>
      <c r="C16" s="124" t="str">
        <f>IF(OR(D16=0,D16=""),"",COUNTA($D$9:$D16)-COUNTIF(($D$9:$D16),0))</f>
        <v/>
      </c>
      <c r="D16" s="54"/>
      <c r="E16" s="93"/>
      <c r="F16" s="54"/>
      <c r="G16" s="125" t="str">
        <f>IF(ISERROR(VLOOKUP(Tabelle7[[#This Row],[PLZ]],Tabelle1[],3,FALSE)),"",VLOOKUP(Tabelle7[[#This Row],[PLZ]],Tabelle1[],3,FALSE))</f>
        <v/>
      </c>
      <c r="H16" s="138" t="str">
        <f>IF(ISERROR(VLOOKUP(Tabelle7[[#This Row],[Bezirk]],Tabelle3[],2,FALSE)),"",VLOOKUP(Tabelle7[[#This Row],[Bezirk]],Tabelle3[],2,FALSE))</f>
        <v/>
      </c>
      <c r="I16" s="13"/>
    </row>
    <row r="17" spans="2:9" s="11" customFormat="1" ht="18.75" customHeight="1" x14ac:dyDescent="0.2">
      <c r="B17" s="12"/>
      <c r="C17" s="124" t="str">
        <f>IF(OR(D17=0,D17=""),"",COUNTA($D$9:$D17)-COUNTIF(($D$9:$D17),0))</f>
        <v/>
      </c>
      <c r="D17" s="54"/>
      <c r="E17" s="93"/>
      <c r="F17" s="54"/>
      <c r="G17" s="125" t="str">
        <f>IF(ISERROR(VLOOKUP(Tabelle7[[#This Row],[PLZ]],Tabelle1[],3,FALSE)),"",VLOOKUP(Tabelle7[[#This Row],[PLZ]],Tabelle1[],3,FALSE))</f>
        <v/>
      </c>
      <c r="H17" s="138" t="str">
        <f>IF(ISERROR(VLOOKUP(Tabelle7[[#This Row],[Bezirk]],Tabelle3[],2,FALSE)),"",VLOOKUP(Tabelle7[[#This Row],[Bezirk]],Tabelle3[],2,FALSE))</f>
        <v/>
      </c>
      <c r="I17" s="13"/>
    </row>
    <row r="18" spans="2:9" s="11" customFormat="1" ht="18.75" customHeight="1" x14ac:dyDescent="0.2">
      <c r="B18" s="12"/>
      <c r="C18" s="124" t="str">
        <f>IF(OR(D18=0,D18=""),"",COUNTA($D$9:$D18)-COUNTIF(($D$9:$D18),0))</f>
        <v/>
      </c>
      <c r="D18" s="54"/>
      <c r="E18" s="93"/>
      <c r="F18" s="54"/>
      <c r="G18" s="125" t="str">
        <f>IF(ISERROR(VLOOKUP(Tabelle7[[#This Row],[PLZ]],Tabelle1[],3,FALSE)),"",VLOOKUP(Tabelle7[[#This Row],[PLZ]],Tabelle1[],3,FALSE))</f>
        <v/>
      </c>
      <c r="H18" s="138" t="str">
        <f>IF(ISERROR(VLOOKUP(Tabelle7[[#This Row],[Bezirk]],Tabelle3[],2,FALSE)),"",VLOOKUP(Tabelle7[[#This Row],[Bezirk]],Tabelle3[],2,FALSE))</f>
        <v/>
      </c>
      <c r="I18" s="13"/>
    </row>
    <row r="19" spans="2:9" s="11" customFormat="1" ht="18.75" customHeight="1" x14ac:dyDescent="0.2">
      <c r="B19" s="12"/>
      <c r="C19" s="124" t="str">
        <f>IF(OR(D19=0,D19=""),"",COUNTA($D$9:$D19)-COUNTIF(($D$9:$D19),0))</f>
        <v/>
      </c>
      <c r="D19" s="54"/>
      <c r="E19" s="93"/>
      <c r="F19" s="54"/>
      <c r="G19" s="125" t="str">
        <f>IF(ISERROR(VLOOKUP(Tabelle7[[#This Row],[PLZ]],Tabelle1[],3,FALSE)),"",VLOOKUP(Tabelle7[[#This Row],[PLZ]],Tabelle1[],3,FALSE))</f>
        <v/>
      </c>
      <c r="H19" s="138" t="str">
        <f>IF(ISERROR(VLOOKUP(Tabelle7[[#This Row],[Bezirk]],Tabelle3[],2,FALSE)),"",VLOOKUP(Tabelle7[[#This Row],[Bezirk]],Tabelle3[],2,FALSE))</f>
        <v/>
      </c>
      <c r="I19" s="13"/>
    </row>
    <row r="20" spans="2:9" s="11" customFormat="1" ht="18.75" customHeight="1" x14ac:dyDescent="0.2">
      <c r="B20" s="12"/>
      <c r="C20" s="124" t="str">
        <f>IF(OR(D20=0,D20=""),"",COUNTA($D$9:$D20)-COUNTIF(($D$9:$D20),0))</f>
        <v/>
      </c>
      <c r="D20" s="54"/>
      <c r="E20" s="93"/>
      <c r="F20" s="54"/>
      <c r="G20" s="125" t="str">
        <f>IF(ISERROR(VLOOKUP(Tabelle7[[#This Row],[PLZ]],Tabelle1[],3,FALSE)),"",VLOOKUP(Tabelle7[[#This Row],[PLZ]],Tabelle1[],3,FALSE))</f>
        <v/>
      </c>
      <c r="H20" s="138" t="str">
        <f>IF(ISERROR(VLOOKUP(Tabelle7[[#This Row],[Bezirk]],Tabelle3[],2,FALSE)),"",VLOOKUP(Tabelle7[[#This Row],[Bezirk]],Tabelle3[],2,FALSE))</f>
        <v/>
      </c>
      <c r="I20" s="13"/>
    </row>
    <row r="21" spans="2:9" s="11" customFormat="1" ht="18.75" customHeight="1" x14ac:dyDescent="0.2">
      <c r="B21" s="12"/>
      <c r="C21" s="124" t="str">
        <f>IF(OR(D21=0,D21=""),"",COUNTA($D$9:$D21)-COUNTIF(($D$9:$D21),0))</f>
        <v/>
      </c>
      <c r="D21" s="54"/>
      <c r="E21" s="93"/>
      <c r="F21" s="54"/>
      <c r="G21" s="125" t="str">
        <f>IF(ISERROR(VLOOKUP(Tabelle7[[#This Row],[PLZ]],Tabelle1[],3,FALSE)),"",VLOOKUP(Tabelle7[[#This Row],[PLZ]],Tabelle1[],3,FALSE))</f>
        <v/>
      </c>
      <c r="H21" s="138" t="str">
        <f>IF(ISERROR(VLOOKUP(Tabelle7[[#This Row],[Bezirk]],Tabelle3[],2,FALSE)),"",VLOOKUP(Tabelle7[[#This Row],[Bezirk]],Tabelle3[],2,FALSE))</f>
        <v/>
      </c>
      <c r="I21" s="13"/>
    </row>
    <row r="22" spans="2:9" s="11" customFormat="1" ht="18.75" customHeight="1" x14ac:dyDescent="0.2">
      <c r="B22" s="12"/>
      <c r="C22" s="124" t="str">
        <f>IF(OR(D22=0,D22=""),"",COUNTA($D$9:$D22)-COUNTIF(($D$9:$D22),0))</f>
        <v/>
      </c>
      <c r="D22" s="54"/>
      <c r="E22" s="93"/>
      <c r="F22" s="54"/>
      <c r="G22" s="125" t="str">
        <f>IF(ISERROR(VLOOKUP(Tabelle7[[#This Row],[PLZ]],Tabelle1[],3,FALSE)),"",VLOOKUP(Tabelle7[[#This Row],[PLZ]],Tabelle1[],3,FALSE))</f>
        <v/>
      </c>
      <c r="H22" s="138" t="str">
        <f>IF(ISERROR(VLOOKUP(Tabelle7[[#This Row],[Bezirk]],Tabelle3[],2,FALSE)),"",VLOOKUP(Tabelle7[[#This Row],[Bezirk]],Tabelle3[],2,FALSE))</f>
        <v/>
      </c>
      <c r="I22" s="13"/>
    </row>
    <row r="23" spans="2:9" s="11" customFormat="1" ht="18.75" customHeight="1" x14ac:dyDescent="0.2">
      <c r="B23" s="12"/>
      <c r="C23" s="124" t="str">
        <f>IF(OR(D23=0,D23=""),"",COUNTA($D$9:$D23)-COUNTIF(($D$9:$D23),0))</f>
        <v/>
      </c>
      <c r="D23" s="54"/>
      <c r="E23" s="93"/>
      <c r="F23" s="54"/>
      <c r="G23" s="125" t="str">
        <f>IF(ISERROR(VLOOKUP(Tabelle7[[#This Row],[PLZ]],Tabelle1[],3,FALSE)),"",VLOOKUP(Tabelle7[[#This Row],[PLZ]],Tabelle1[],3,FALSE))</f>
        <v/>
      </c>
      <c r="H23" s="138" t="str">
        <f>IF(ISERROR(VLOOKUP(Tabelle7[[#This Row],[Bezirk]],Tabelle3[],2,FALSE)),"",VLOOKUP(Tabelle7[[#This Row],[Bezirk]],Tabelle3[],2,FALSE))</f>
        <v/>
      </c>
      <c r="I23" s="13"/>
    </row>
    <row r="24" spans="2:9" s="11" customFormat="1" ht="18.75" customHeight="1" x14ac:dyDescent="0.2">
      <c r="B24" s="12"/>
      <c r="C24" s="124" t="str">
        <f>IF(OR(D24=0,D24=""),"",COUNTA($D$9:$D24)-COUNTIF(($D$9:$D24),0))</f>
        <v/>
      </c>
      <c r="D24" s="54"/>
      <c r="E24" s="93"/>
      <c r="F24" s="54"/>
      <c r="G24" s="125" t="str">
        <f>IF(ISERROR(VLOOKUP(Tabelle7[[#This Row],[PLZ]],Tabelle1[],3,FALSE)),"",VLOOKUP(Tabelle7[[#This Row],[PLZ]],Tabelle1[],3,FALSE))</f>
        <v/>
      </c>
      <c r="H24" s="138" t="str">
        <f>IF(ISERROR(VLOOKUP(Tabelle7[[#This Row],[Bezirk]],Tabelle3[],2,FALSE)),"",VLOOKUP(Tabelle7[[#This Row],[Bezirk]],Tabelle3[],2,FALSE))</f>
        <v/>
      </c>
      <c r="I24" s="13"/>
    </row>
    <row r="25" spans="2:9" s="11" customFormat="1" ht="18.75" customHeight="1" x14ac:dyDescent="0.2">
      <c r="B25" s="12"/>
      <c r="C25" s="124" t="str">
        <f>IF(OR(D25=0,D25=""),"",COUNTA($D$9:$D25)-COUNTIF(($D$9:$D25),0))</f>
        <v/>
      </c>
      <c r="D25" s="54"/>
      <c r="E25" s="93"/>
      <c r="F25" s="54"/>
      <c r="G25" s="125" t="str">
        <f>IF(ISERROR(VLOOKUP(Tabelle7[[#This Row],[PLZ]],Tabelle1[],3,FALSE)),"",VLOOKUP(Tabelle7[[#This Row],[PLZ]],Tabelle1[],3,FALSE))</f>
        <v/>
      </c>
      <c r="H25" s="138" t="str">
        <f>IF(ISERROR(VLOOKUP(Tabelle7[[#This Row],[Bezirk]],Tabelle3[],2,FALSE)),"",VLOOKUP(Tabelle7[[#This Row],[Bezirk]],Tabelle3[],2,FALSE))</f>
        <v/>
      </c>
      <c r="I25" s="13"/>
    </row>
    <row r="26" spans="2:9" s="11" customFormat="1" ht="18.75" customHeight="1" x14ac:dyDescent="0.2">
      <c r="B26" s="12"/>
      <c r="C26" s="124" t="str">
        <f>IF(OR(D26=0,D26=""),"",COUNTA($D$9:$D26)-COUNTIF(($D$9:$D26),0))</f>
        <v/>
      </c>
      <c r="D26" s="54"/>
      <c r="E26" s="93"/>
      <c r="F26" s="54"/>
      <c r="G26" s="125" t="str">
        <f>IF(ISERROR(VLOOKUP(Tabelle7[[#This Row],[PLZ]],Tabelle1[],3,FALSE)),"",VLOOKUP(Tabelle7[[#This Row],[PLZ]],Tabelle1[],3,FALSE))</f>
        <v/>
      </c>
      <c r="H26" s="138" t="str">
        <f>IF(ISERROR(VLOOKUP(Tabelle7[[#This Row],[Bezirk]],Tabelle3[],2,FALSE)),"",VLOOKUP(Tabelle7[[#This Row],[Bezirk]],Tabelle3[],2,FALSE))</f>
        <v/>
      </c>
      <c r="I26" s="13"/>
    </row>
    <row r="27" spans="2:9" s="11" customFormat="1" ht="18.75" customHeight="1" x14ac:dyDescent="0.2">
      <c r="B27" s="12"/>
      <c r="C27" s="124" t="str">
        <f>IF(OR(D27=0,D27=""),"",COUNTA($D$9:$D27)-COUNTIF(($D$9:$D27),0))</f>
        <v/>
      </c>
      <c r="D27" s="54"/>
      <c r="E27" s="93"/>
      <c r="F27" s="54"/>
      <c r="G27" s="125" t="str">
        <f>IF(ISERROR(VLOOKUP(Tabelle7[[#This Row],[PLZ]],Tabelle1[],3,FALSE)),"",VLOOKUP(Tabelle7[[#This Row],[PLZ]],Tabelle1[],3,FALSE))</f>
        <v/>
      </c>
      <c r="H27" s="138" t="str">
        <f>IF(ISERROR(VLOOKUP(Tabelle7[[#This Row],[Bezirk]],Tabelle3[],2,FALSE)),"",VLOOKUP(Tabelle7[[#This Row],[Bezirk]],Tabelle3[],2,FALSE))</f>
        <v/>
      </c>
      <c r="I27" s="13"/>
    </row>
    <row r="28" spans="2:9" s="11" customFormat="1" ht="18.75" customHeight="1" x14ac:dyDescent="0.2">
      <c r="B28" s="12"/>
      <c r="C28" s="124" t="str">
        <f>IF(OR(D28=0,D28=""),"",COUNTA($D$9:$D28)-COUNTIF(($D$9:$D28),0))</f>
        <v/>
      </c>
      <c r="D28" s="54"/>
      <c r="E28" s="93"/>
      <c r="F28" s="54"/>
      <c r="G28" s="125" t="str">
        <f>IF(ISERROR(VLOOKUP(Tabelle7[[#This Row],[PLZ]],Tabelle1[],3,FALSE)),"",VLOOKUP(Tabelle7[[#This Row],[PLZ]],Tabelle1[],3,FALSE))</f>
        <v/>
      </c>
      <c r="H28" s="138" t="str">
        <f>IF(ISERROR(VLOOKUP(Tabelle7[[#This Row],[Bezirk]],Tabelle3[],2,FALSE)),"",VLOOKUP(Tabelle7[[#This Row],[Bezirk]],Tabelle3[],2,FALSE))</f>
        <v/>
      </c>
      <c r="I28" s="13"/>
    </row>
    <row r="29" spans="2:9" s="11" customFormat="1" ht="18.75" customHeight="1" x14ac:dyDescent="0.2">
      <c r="B29" s="12"/>
      <c r="C29" s="124" t="str">
        <f>IF(OR(D29=0,D29=""),"",COUNTA($D$9:$D29)-COUNTIF(($D$9:$D29),0))</f>
        <v/>
      </c>
      <c r="D29" s="54"/>
      <c r="E29" s="93"/>
      <c r="F29" s="54"/>
      <c r="G29" s="125" t="str">
        <f>IF(ISERROR(VLOOKUP(Tabelle7[[#This Row],[PLZ]],Tabelle1[],3,FALSE)),"",VLOOKUP(Tabelle7[[#This Row],[PLZ]],Tabelle1[],3,FALSE))</f>
        <v/>
      </c>
      <c r="H29" s="138" t="str">
        <f>IF(ISERROR(VLOOKUP(Tabelle7[[#This Row],[Bezirk]],Tabelle3[],2,FALSE)),"",VLOOKUP(Tabelle7[[#This Row],[Bezirk]],Tabelle3[],2,FALSE))</f>
        <v/>
      </c>
      <c r="I29" s="13"/>
    </row>
    <row r="30" spans="2:9" s="11" customFormat="1" ht="18.75" customHeight="1" x14ac:dyDescent="0.2">
      <c r="B30" s="12"/>
      <c r="C30" s="124" t="str">
        <f>IF(OR(D30=0,D30=""),"",COUNTA($D$9:$D30)-COUNTIF(($D$9:$D30),0))</f>
        <v/>
      </c>
      <c r="D30" s="54"/>
      <c r="E30" s="93"/>
      <c r="F30" s="54"/>
      <c r="G30" s="125" t="str">
        <f>IF(ISERROR(VLOOKUP(Tabelle7[[#This Row],[PLZ]],Tabelle1[],3,FALSE)),"",VLOOKUP(Tabelle7[[#This Row],[PLZ]],Tabelle1[],3,FALSE))</f>
        <v/>
      </c>
      <c r="H30" s="138" t="str">
        <f>IF(ISERROR(VLOOKUP(Tabelle7[[#This Row],[Bezirk]],Tabelle3[],2,FALSE)),"",VLOOKUP(Tabelle7[[#This Row],[Bezirk]],Tabelle3[],2,FALSE))</f>
        <v/>
      </c>
      <c r="I30" s="13"/>
    </row>
    <row r="31" spans="2:9" s="11" customFormat="1" ht="18.75" customHeight="1" x14ac:dyDescent="0.2">
      <c r="B31" s="12"/>
      <c r="C31" s="124" t="str">
        <f>IF(OR(D31=0,D31=""),"",COUNTA($D$9:$D31)-COUNTIF(($D$9:$D31),0))</f>
        <v/>
      </c>
      <c r="D31" s="54"/>
      <c r="E31" s="93"/>
      <c r="F31" s="54"/>
      <c r="G31" s="125" t="str">
        <f>IF(ISERROR(VLOOKUP(Tabelle7[[#This Row],[PLZ]],Tabelle1[],3,FALSE)),"",VLOOKUP(Tabelle7[[#This Row],[PLZ]],Tabelle1[],3,FALSE))</f>
        <v/>
      </c>
      <c r="H31" s="138" t="str">
        <f>IF(ISERROR(VLOOKUP(Tabelle7[[#This Row],[Bezirk]],Tabelle3[],2,FALSE)),"",VLOOKUP(Tabelle7[[#This Row],[Bezirk]],Tabelle3[],2,FALSE))</f>
        <v/>
      </c>
      <c r="I31" s="13"/>
    </row>
    <row r="32" spans="2:9" s="11" customFormat="1" ht="18.75" customHeight="1" x14ac:dyDescent="0.2">
      <c r="B32" s="12"/>
      <c r="C32" s="124" t="str">
        <f>IF(OR(D32=0,D32=""),"",COUNTA($D$9:$D32)-COUNTIF(($D$9:$D32),0))</f>
        <v/>
      </c>
      <c r="D32" s="54"/>
      <c r="E32" s="93"/>
      <c r="F32" s="54"/>
      <c r="G32" s="125" t="str">
        <f>IF(ISERROR(VLOOKUP(Tabelle7[[#This Row],[PLZ]],Tabelle1[],3,FALSE)),"",VLOOKUP(Tabelle7[[#This Row],[PLZ]],Tabelle1[],3,FALSE))</f>
        <v/>
      </c>
      <c r="H32" s="138" t="str">
        <f>IF(ISERROR(VLOOKUP(Tabelle7[[#This Row],[Bezirk]],Tabelle3[],2,FALSE)),"",VLOOKUP(Tabelle7[[#This Row],[Bezirk]],Tabelle3[],2,FALSE))</f>
        <v/>
      </c>
      <c r="I32" s="13"/>
    </row>
    <row r="33" spans="1:9" s="11" customFormat="1" ht="18.75" customHeight="1" x14ac:dyDescent="0.2">
      <c r="B33" s="12"/>
      <c r="C33" s="124" t="str">
        <f>IF(OR(D33=0,D33=""),"",COUNTA($D$9:$D33)-COUNTIF(($D$9:$D33),0))</f>
        <v/>
      </c>
      <c r="D33" s="54"/>
      <c r="E33" s="93"/>
      <c r="F33" s="54"/>
      <c r="G33" s="125" t="str">
        <f>IF(ISERROR(VLOOKUP(Tabelle7[[#This Row],[PLZ]],Tabelle1[],3,FALSE)),"",VLOOKUP(Tabelle7[[#This Row],[PLZ]],Tabelle1[],3,FALSE))</f>
        <v/>
      </c>
      <c r="H33" s="138" t="str">
        <f>IF(ISERROR(VLOOKUP(Tabelle7[[#This Row],[Bezirk]],Tabelle3[],2,FALSE)),"",VLOOKUP(Tabelle7[[#This Row],[Bezirk]],Tabelle3[],2,FALSE))</f>
        <v/>
      </c>
      <c r="I33" s="13"/>
    </row>
    <row r="34" spans="1:9" s="11" customFormat="1" ht="18.75" customHeight="1" x14ac:dyDescent="0.2">
      <c r="B34" s="12"/>
      <c r="C34" s="124" t="str">
        <f>IF(OR(D34=0,D34=""),"",COUNTA($D$9:$D34)-COUNTIF(($D$9:$D34),0))</f>
        <v/>
      </c>
      <c r="D34" s="54"/>
      <c r="E34" s="93"/>
      <c r="F34" s="54"/>
      <c r="G34" s="125" t="str">
        <f>IF(ISERROR(VLOOKUP(Tabelle7[[#This Row],[PLZ]],Tabelle1[],3,FALSE)),"",VLOOKUP(Tabelle7[[#This Row],[PLZ]],Tabelle1[],3,FALSE))</f>
        <v/>
      </c>
      <c r="H34" s="138" t="str">
        <f>IF(ISERROR(VLOOKUP(Tabelle7[[#This Row],[Bezirk]],Tabelle3[],2,FALSE)),"",VLOOKUP(Tabelle7[[#This Row],[Bezirk]],Tabelle3[],2,FALSE))</f>
        <v/>
      </c>
      <c r="I34" s="13"/>
    </row>
    <row r="35" spans="1:9" s="11" customFormat="1" ht="18.75" customHeight="1" x14ac:dyDescent="0.2">
      <c r="B35" s="12"/>
      <c r="C35" s="124" t="str">
        <f>IF(OR(D35=0,D35=""),"",COUNTA($D$9:$D35)-COUNTIF(($D$9:$D35),0))</f>
        <v/>
      </c>
      <c r="D35" s="54"/>
      <c r="E35" s="93"/>
      <c r="F35" s="54"/>
      <c r="G35" s="125" t="str">
        <f>IF(ISERROR(VLOOKUP(Tabelle7[[#This Row],[PLZ]],Tabelle1[],3,FALSE)),"",VLOOKUP(Tabelle7[[#This Row],[PLZ]],Tabelle1[],3,FALSE))</f>
        <v/>
      </c>
      <c r="H35" s="138" t="str">
        <f>IF(ISERROR(VLOOKUP(Tabelle7[[#This Row],[Bezirk]],Tabelle3[],2,FALSE)),"",VLOOKUP(Tabelle7[[#This Row],[Bezirk]],Tabelle3[],2,FALSE))</f>
        <v/>
      </c>
      <c r="I35" s="13"/>
    </row>
    <row r="36" spans="1:9" s="11" customFormat="1" ht="18.75" customHeight="1" x14ac:dyDescent="0.2">
      <c r="B36" s="12"/>
      <c r="C36" s="124" t="str">
        <f>IF(OR(D36=0,D36=""),"",COUNTA($D$9:$D36)-COUNTIF(($D$9:$D36),0))</f>
        <v/>
      </c>
      <c r="D36" s="54"/>
      <c r="E36" s="93"/>
      <c r="F36" s="54"/>
      <c r="G36" s="125" t="str">
        <f>IF(ISERROR(VLOOKUP(Tabelle7[[#This Row],[PLZ]],Tabelle1[],3,FALSE)),"",VLOOKUP(Tabelle7[[#This Row],[PLZ]],Tabelle1[],3,FALSE))</f>
        <v/>
      </c>
      <c r="H36" s="138" t="str">
        <f>IF(ISERROR(VLOOKUP(Tabelle7[[#This Row],[Bezirk]],Tabelle3[],2,FALSE)),"",VLOOKUP(Tabelle7[[#This Row],[Bezirk]],Tabelle3[],2,FALSE))</f>
        <v/>
      </c>
      <c r="I36" s="13"/>
    </row>
    <row r="37" spans="1:9" s="11" customFormat="1" ht="18.75" customHeight="1" x14ac:dyDescent="0.2">
      <c r="B37" s="12"/>
      <c r="C37" s="124" t="str">
        <f>IF(OR(D37=0,D37=""),"",COUNTA($D$9:$D37)-COUNTIF(($D$9:$D37),0))</f>
        <v/>
      </c>
      <c r="D37" s="54"/>
      <c r="E37" s="93"/>
      <c r="F37" s="54"/>
      <c r="G37" s="125" t="str">
        <f>IF(ISERROR(VLOOKUP(Tabelle7[[#This Row],[PLZ]],Tabelle1[],3,FALSE)),"",VLOOKUP(Tabelle7[[#This Row],[PLZ]],Tabelle1[],3,FALSE))</f>
        <v/>
      </c>
      <c r="H37" s="138" t="str">
        <f>IF(ISERROR(VLOOKUP(Tabelle7[[#This Row],[Bezirk]],Tabelle3[],2,FALSE)),"",VLOOKUP(Tabelle7[[#This Row],[Bezirk]],Tabelle3[],2,FALSE))</f>
        <v/>
      </c>
      <c r="I37" s="13"/>
    </row>
    <row r="38" spans="1:9" s="11" customFormat="1" ht="18.75" customHeight="1" thickBot="1" x14ac:dyDescent="0.25">
      <c r="B38" s="12"/>
      <c r="C38" s="124" t="str">
        <f>IF(OR(D38=0,D38=""),"",COUNTA($D$9:$D38)-COUNTIF(($D$9:$D38),0))</f>
        <v/>
      </c>
      <c r="D38" s="54"/>
      <c r="E38" s="93"/>
      <c r="F38" s="54"/>
      <c r="G38" s="125" t="str">
        <f>IF(ISERROR(VLOOKUP(Tabelle7[[#This Row],[PLZ]],Tabelle1[],3,FALSE)),"",VLOOKUP(Tabelle7[[#This Row],[PLZ]],Tabelle1[],3,FALSE))</f>
        <v/>
      </c>
      <c r="H38" s="138" t="str">
        <f>IF(ISERROR(VLOOKUP(Tabelle7[[#This Row],[Bezirk]],Tabelle3[],2,FALSE)),"",VLOOKUP(Tabelle7[[#This Row],[Bezirk]],Tabelle3[],2,FALSE))</f>
        <v/>
      </c>
      <c r="I38" s="13"/>
    </row>
    <row r="39" spans="1:9" s="11" customFormat="1" ht="18.75" customHeight="1" thickTop="1" x14ac:dyDescent="0.2">
      <c r="B39" s="12"/>
      <c r="C39" s="152">
        <f>COUNTIF(C9:C38,"&gt;0")</f>
        <v>0</v>
      </c>
      <c r="D39" s="158"/>
      <c r="E39" s="153"/>
      <c r="F39" s="158"/>
      <c r="G39" s="159"/>
      <c r="H39" s="160"/>
      <c r="I39" s="13"/>
    </row>
    <row r="40" spans="1:9" ht="18.75" customHeight="1" x14ac:dyDescent="0.2">
      <c r="B40" s="16"/>
      <c r="C40" s="43"/>
      <c r="D40" s="67"/>
      <c r="E40" s="90"/>
      <c r="F40" s="67"/>
      <c r="G40" s="43"/>
      <c r="H40" s="43"/>
      <c r="I40" s="19"/>
    </row>
    <row r="42" spans="1:9" s="1" customFormat="1" ht="18.75" customHeight="1" x14ac:dyDescent="0.2">
      <c r="A42" s="3"/>
      <c r="B42" s="5"/>
      <c r="C42" s="22"/>
      <c r="D42" s="22"/>
      <c r="E42" s="22"/>
      <c r="F42" s="22"/>
      <c r="G42" s="22"/>
      <c r="H42" s="22"/>
      <c r="I42" s="23"/>
    </row>
    <row r="43" spans="1:9" s="1" customFormat="1" ht="101.25" customHeight="1" x14ac:dyDescent="0.2">
      <c r="A43" s="3"/>
      <c r="B43" s="9"/>
      <c r="C43" s="236" t="s">
        <v>2245</v>
      </c>
      <c r="D43" s="236"/>
      <c r="E43" s="236"/>
      <c r="F43" s="236"/>
      <c r="G43" s="236"/>
      <c r="H43" s="236"/>
      <c r="I43" s="2"/>
    </row>
    <row r="44" spans="1:9" s="1" customFormat="1" ht="18.75" customHeight="1" x14ac:dyDescent="0.2">
      <c r="A44" s="3"/>
      <c r="B44" s="16"/>
      <c r="C44" s="20"/>
      <c r="D44" s="20"/>
      <c r="E44" s="20"/>
      <c r="F44" s="20"/>
      <c r="G44" s="20"/>
      <c r="H44" s="20"/>
      <c r="I44" s="21"/>
    </row>
  </sheetData>
  <sheetProtection password="F37D" sheet="1" formatRows="0" selectLockedCells="1"/>
  <mergeCells count="2">
    <mergeCell ref="C6:H6"/>
    <mergeCell ref="C43:H43"/>
  </mergeCells>
  <pageMargins left="0.70866141732283472" right="0.70866141732283472" top="0.78740157480314965" bottom="0.78740157480314965" header="0.31496062992125984" footer="0.31496062992125984"/>
  <pageSetup paperSize="9" scale="71" fitToHeight="0" orientation="portrait" verticalDpi="0" r:id="rId1"/>
  <headerFooter>
    <oddFooter>&amp;C&amp;9Seite &amp;P von &amp;N</oddFooter>
  </headerFooter>
  <tableParts count="1">
    <tablePart r:id="rId2"/>
  </tableParts>
  <extLst>
    <ext xmlns:x14="http://schemas.microsoft.com/office/spreadsheetml/2009/9/main" uri="{CCE6A557-97BC-4b89-ADB6-D9C93CAAB3DF}">
      <x14:dataValidations xmlns:xm="http://schemas.microsoft.com/office/excel/2006/main" xWindow="447" yWindow="511" count="1">
        <x14:dataValidation type="list" allowBlank="1" showInputMessage="1" showErrorMessage="1" promptTitle="Dropdown" prompt="Bitte wählen Sie aus dem Dropdown-Menü die Postleitzahl aus.">
          <x14:formula1>
            <xm:f>HT!$A$2:$A$2123</xm:f>
          </x14:formula1>
          <xm:sqref>E9:E38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7" tint="0.79998168889431442"/>
    <pageSetUpPr fitToPage="1"/>
  </sheetPr>
  <dimension ref="A2:T216"/>
  <sheetViews>
    <sheetView showGridLines="0" zoomScale="90" zoomScaleNormal="90" workbookViewId="0">
      <pane ySplit="8" topLeftCell="A120" activePane="bottomLeft" state="frozen"/>
      <selection pane="bottomLeft" activeCell="D120" sqref="D120"/>
    </sheetView>
  </sheetViews>
  <sheetFormatPr baseColWidth="10" defaultColWidth="11.42578125" defaultRowHeight="18.75" customHeight="1" x14ac:dyDescent="0.2"/>
  <cols>
    <col min="1" max="2" width="3.7109375" style="3" customWidth="1"/>
    <col min="3" max="3" width="7.42578125" style="3" bestFit="1" customWidth="1"/>
    <col min="4" max="4" width="17.7109375" style="3" customWidth="1"/>
    <col min="5" max="5" width="26.7109375" style="3" customWidth="1"/>
    <col min="6" max="6" width="16" style="73" customWidth="1"/>
    <col min="7" max="7" width="15.42578125" style="68" customWidth="1"/>
    <col min="8" max="8" width="10.140625" style="68" customWidth="1"/>
    <col min="9" max="9" width="10.85546875" style="68" bestFit="1" customWidth="1"/>
    <col min="10" max="10" width="11.28515625" style="68" bestFit="1" customWidth="1"/>
    <col min="11" max="11" width="12.42578125" style="68" bestFit="1" customWidth="1"/>
    <col min="12" max="12" width="13.140625" style="68" bestFit="1" customWidth="1"/>
    <col min="13" max="13" width="10.5703125" style="68" bestFit="1" customWidth="1"/>
    <col min="14" max="14" width="10.7109375" style="73" bestFit="1" customWidth="1"/>
    <col min="15" max="15" width="40.7109375" style="77" customWidth="1"/>
    <col min="16" max="16" width="5.7109375" style="77" customWidth="1"/>
    <col min="17" max="17" width="34.5703125" style="85" customWidth="1"/>
    <col min="18" max="18" width="20.85546875" style="73" customWidth="1"/>
    <col min="19" max="19" width="14.42578125" style="73" customWidth="1"/>
    <col min="20" max="20" width="3.7109375" style="3" customWidth="1"/>
    <col min="21" max="16384" width="11.42578125" style="3"/>
  </cols>
  <sheetData>
    <row r="2" spans="2:20" ht="18.75" customHeight="1" x14ac:dyDescent="0.2">
      <c r="B2" s="5"/>
      <c r="C2" s="6"/>
      <c r="D2" s="6"/>
      <c r="E2" s="6"/>
      <c r="F2" s="72"/>
      <c r="G2" s="66"/>
      <c r="H2" s="66"/>
      <c r="I2" s="66"/>
      <c r="J2" s="66"/>
      <c r="K2" s="66"/>
      <c r="L2" s="66"/>
      <c r="M2" s="66"/>
      <c r="N2" s="72"/>
      <c r="O2" s="75"/>
      <c r="P2" s="75"/>
      <c r="Q2" s="83"/>
      <c r="R2" s="72"/>
      <c r="S2" s="72"/>
      <c r="T2" s="8"/>
    </row>
    <row r="3" spans="2:20" s="24" customFormat="1" ht="18.75" customHeight="1" x14ac:dyDescent="0.2">
      <c r="B3" s="29"/>
      <c r="C3" s="109" t="str">
        <f>CONCATENATE("Projektträger: ",'Angaben zum Förderwerber'!D9)</f>
        <v xml:space="preserve">Projektträger: </v>
      </c>
      <c r="D3" s="116"/>
      <c r="E3" s="116"/>
      <c r="F3" s="116"/>
      <c r="G3" s="116"/>
      <c r="H3" s="116"/>
      <c r="I3" s="116"/>
      <c r="J3" s="116"/>
      <c r="K3" s="116"/>
      <c r="L3" s="116"/>
      <c r="M3" s="116"/>
      <c r="N3" s="116"/>
      <c r="O3" s="116"/>
      <c r="P3" s="116"/>
      <c r="Q3" s="116"/>
      <c r="R3" s="116"/>
      <c r="S3" s="116" t="s">
        <v>2287</v>
      </c>
      <c r="T3" s="31"/>
    </row>
    <row r="4" spans="2:20" s="24" customFormat="1" ht="18.75" customHeight="1" x14ac:dyDescent="0.2">
      <c r="B4" s="29"/>
      <c r="C4" s="109" t="str">
        <f>CONCATENATE("Bundesland: ",'Angaben zum Projekt'!D13)</f>
        <v xml:space="preserve">Bundesland: </v>
      </c>
      <c r="D4" s="116"/>
      <c r="E4" s="116"/>
      <c r="F4" s="116"/>
      <c r="G4" s="116"/>
      <c r="H4" s="116"/>
      <c r="I4" s="116"/>
      <c r="J4" s="116"/>
      <c r="K4" s="116"/>
      <c r="L4" s="116"/>
      <c r="M4" s="116"/>
      <c r="N4" s="116"/>
      <c r="O4" s="116"/>
      <c r="P4" s="116"/>
      <c r="Q4" s="116"/>
      <c r="R4" s="116"/>
      <c r="S4" s="116"/>
      <c r="T4" s="31"/>
    </row>
    <row r="5" spans="2:20" s="24" customFormat="1" ht="18.75" customHeight="1" x14ac:dyDescent="0.2">
      <c r="B5" s="29"/>
      <c r="C5" s="30"/>
      <c r="D5" s="110"/>
      <c r="E5" s="110"/>
      <c r="F5" s="110"/>
      <c r="G5" s="110"/>
      <c r="H5" s="110"/>
      <c r="I5" s="110"/>
      <c r="J5" s="110"/>
      <c r="K5" s="110"/>
      <c r="L5" s="110"/>
      <c r="M5" s="110"/>
      <c r="N5" s="110"/>
      <c r="O5" s="110"/>
      <c r="P5" s="110"/>
      <c r="Q5" s="110"/>
      <c r="R5" s="110"/>
      <c r="S5" s="110"/>
      <c r="T5" s="31"/>
    </row>
    <row r="6" spans="2:20" ht="18" x14ac:dyDescent="0.2">
      <c r="B6" s="9"/>
      <c r="C6" s="230" t="s">
        <v>2247</v>
      </c>
      <c r="D6" s="230"/>
      <c r="E6" s="230"/>
      <c r="F6" s="230"/>
      <c r="G6" s="230"/>
      <c r="H6" s="230"/>
      <c r="I6" s="230"/>
      <c r="J6" s="230"/>
      <c r="K6" s="230"/>
      <c r="L6" s="230"/>
      <c r="M6" s="230"/>
      <c r="N6" s="230"/>
      <c r="O6" s="230"/>
      <c r="P6" s="230"/>
      <c r="Q6" s="230"/>
      <c r="R6" s="230"/>
      <c r="S6" s="230"/>
      <c r="T6" s="10"/>
    </row>
    <row r="7" spans="2:20" s="24" customFormat="1" ht="18.75" customHeight="1" x14ac:dyDescent="0.2">
      <c r="B7" s="29"/>
      <c r="C7" s="30"/>
      <c r="D7" s="110"/>
      <c r="E7" s="110"/>
      <c r="F7" s="110"/>
      <c r="G7" s="110"/>
      <c r="H7" s="110"/>
      <c r="I7" s="110"/>
      <c r="J7" s="110"/>
      <c r="K7" s="110"/>
      <c r="L7" s="110"/>
      <c r="M7" s="110"/>
      <c r="N7" s="110"/>
      <c r="O7" s="110"/>
      <c r="P7" s="110"/>
      <c r="Q7" s="110"/>
      <c r="R7" s="110"/>
      <c r="S7" s="110"/>
      <c r="T7" s="31"/>
    </row>
    <row r="8" spans="2:20" s="11" customFormat="1" ht="51" x14ac:dyDescent="0.2">
      <c r="B8" s="12"/>
      <c r="C8" s="188" t="s">
        <v>2034</v>
      </c>
      <c r="D8" s="188" t="s">
        <v>2253</v>
      </c>
      <c r="E8" s="188" t="s">
        <v>2030</v>
      </c>
      <c r="F8" s="184" t="s">
        <v>2254</v>
      </c>
      <c r="G8" s="186" t="s">
        <v>2255</v>
      </c>
      <c r="H8" s="184" t="s">
        <v>2309</v>
      </c>
      <c r="I8" s="185" t="s">
        <v>2256</v>
      </c>
      <c r="J8" s="187" t="s">
        <v>2031</v>
      </c>
      <c r="K8" s="187" t="s">
        <v>2257</v>
      </c>
      <c r="L8" s="187" t="s">
        <v>2032</v>
      </c>
      <c r="M8" s="186" t="s">
        <v>2036</v>
      </c>
      <c r="N8" s="188" t="s">
        <v>2035</v>
      </c>
      <c r="O8" s="185" t="s">
        <v>2033</v>
      </c>
      <c r="P8" s="185" t="s">
        <v>70</v>
      </c>
      <c r="Q8" s="185" t="s">
        <v>5</v>
      </c>
      <c r="R8" s="185" t="s">
        <v>59</v>
      </c>
      <c r="S8" s="185" t="s">
        <v>69</v>
      </c>
      <c r="T8" s="13"/>
    </row>
    <row r="9" spans="2:20" s="11" customFormat="1" ht="18.75" customHeight="1" x14ac:dyDescent="0.2">
      <c r="B9" s="12"/>
      <c r="C9" s="124" t="str">
        <f>IF(OR(E9=0,E9=""),"",COUNTA($E$9:$E9)-COUNTIF(($E$9:$E9),0))</f>
        <v/>
      </c>
      <c r="D9" s="79"/>
      <c r="E9" s="79"/>
      <c r="F9" s="81"/>
      <c r="G9" s="81"/>
      <c r="H9" s="183"/>
      <c r="I9" s="154"/>
      <c r="J9" s="156" t="str">
        <f>IF(Tabelle8[[#This Row],[Kursniveau]]="","",VLOOKUP(Tabelle8[[#This Row],[Kursniveau]],Tabelle5[],2,FALSE))</f>
        <v/>
      </c>
      <c r="K9" s="82"/>
      <c r="L9" s="82"/>
      <c r="M9" s="50"/>
      <c r="N9" s="80"/>
      <c r="O9" s="139" t="str">
        <f>IF($N9="","",VLOOKUP($N9,'Angaben zu den Kursstandorten'!$C$9:$H$38,2,FALSE))</f>
        <v/>
      </c>
      <c r="P9" s="139" t="str">
        <f>IF($N9="","",VLOOKUP($N9,'Angaben zu den Kursstandorten'!$C$9:$H$38,3,FALSE))</f>
        <v/>
      </c>
      <c r="Q9" s="139" t="str">
        <f>IF($N9="","",VLOOKUP($N9,'Angaben zu den Kursstandorten'!$C$9:$H$38,4,FALSE))</f>
        <v/>
      </c>
      <c r="R9" s="139" t="str">
        <f>IF($N9="","",VLOOKUP($N9,'Angaben zu den Kursstandorten'!$C$9:$H$38,5,FALSE))</f>
        <v/>
      </c>
      <c r="S9" s="139" t="str">
        <f>IF($N9="","",VLOOKUP($N9,'Angaben zu den Kursstandorten'!$C$9:$H$38,6,FALSE))</f>
        <v/>
      </c>
      <c r="T9" s="13"/>
    </row>
    <row r="10" spans="2:20" s="11" customFormat="1" ht="18.75" customHeight="1" x14ac:dyDescent="0.2">
      <c r="B10" s="12"/>
      <c r="C10" s="124" t="str">
        <f>IF(OR(E10=0,E10=""),"",COUNTA($E$9:$E10)-COUNTIF(($E$9:$E10),0))</f>
        <v/>
      </c>
      <c r="D10" s="79"/>
      <c r="E10" s="79"/>
      <c r="F10" s="81"/>
      <c r="G10" s="81"/>
      <c r="H10" s="183"/>
      <c r="I10" s="154"/>
      <c r="J10" s="156" t="str">
        <f>IF(Tabelle8[[#This Row],[Kursniveau]]="","",VLOOKUP(Tabelle8[[#This Row],[Kursniveau]],Tabelle5[],2,FALSE))</f>
        <v/>
      </c>
      <c r="K10" s="82"/>
      <c r="L10" s="82"/>
      <c r="M10" s="50"/>
      <c r="N10" s="80"/>
      <c r="O10" s="139" t="str">
        <f>IF($N10="","",VLOOKUP($N10,'Angaben zu den Kursstandorten'!$C$9:$H$38,2,FALSE))</f>
        <v/>
      </c>
      <c r="P10" s="139" t="str">
        <f>IF($N10="","",VLOOKUP($N10,'Angaben zu den Kursstandorten'!$C$9:$H$38,3,FALSE))</f>
        <v/>
      </c>
      <c r="Q10" s="139" t="str">
        <f>IF($N10="","",VLOOKUP($N10,'Angaben zu den Kursstandorten'!$C$9:$H$38,4,FALSE))</f>
        <v/>
      </c>
      <c r="R10" s="139" t="str">
        <f>IF($N10="","",VLOOKUP($N10,'Angaben zu den Kursstandorten'!$C$9:$H$38,5,FALSE))</f>
        <v/>
      </c>
      <c r="S10" s="139" t="str">
        <f>IF($N10="","",VLOOKUP($N10,'Angaben zu den Kursstandorten'!$C$9:$H$38,6,FALSE))</f>
        <v/>
      </c>
      <c r="T10" s="13"/>
    </row>
    <row r="11" spans="2:20" s="11" customFormat="1" ht="18.75" customHeight="1" x14ac:dyDescent="0.2">
      <c r="B11" s="12"/>
      <c r="C11" s="124" t="str">
        <f>IF(OR(E11=0,E11=""),"",COUNTA($E$9:$E11)-COUNTIF(($E$9:$E11),0))</f>
        <v/>
      </c>
      <c r="D11" s="79"/>
      <c r="E11" s="79"/>
      <c r="F11" s="81"/>
      <c r="G11" s="81"/>
      <c r="H11" s="183"/>
      <c r="I11" s="154"/>
      <c r="J11" s="156" t="str">
        <f>IF(Tabelle8[[#This Row],[Kursniveau]]="","",VLOOKUP(Tabelle8[[#This Row],[Kursniveau]],Tabelle5[],2,FALSE))</f>
        <v/>
      </c>
      <c r="K11" s="82"/>
      <c r="L11" s="82"/>
      <c r="M11" s="50"/>
      <c r="N11" s="80"/>
      <c r="O11" s="139" t="str">
        <f>IF($N11="","",VLOOKUP($N11,'Angaben zu den Kursstandorten'!$C$9:$H$38,2,FALSE))</f>
        <v/>
      </c>
      <c r="P11" s="139" t="str">
        <f>IF($N11="","",VLOOKUP($N11,'Angaben zu den Kursstandorten'!$C$9:$H$38,3,FALSE))</f>
        <v/>
      </c>
      <c r="Q11" s="139" t="str">
        <f>IF($N11="","",VLOOKUP($N11,'Angaben zu den Kursstandorten'!$C$9:$H$38,4,FALSE))</f>
        <v/>
      </c>
      <c r="R11" s="139" t="str">
        <f>IF($N11="","",VLOOKUP($N11,'Angaben zu den Kursstandorten'!$C$9:$H$38,5,FALSE))</f>
        <v/>
      </c>
      <c r="S11" s="139" t="str">
        <f>IF($N11="","",VLOOKUP($N11,'Angaben zu den Kursstandorten'!$C$9:$H$38,6,FALSE))</f>
        <v/>
      </c>
      <c r="T11" s="13"/>
    </row>
    <row r="12" spans="2:20" s="11" customFormat="1" ht="18.75" customHeight="1" x14ac:dyDescent="0.2">
      <c r="B12" s="12"/>
      <c r="C12" s="124" t="str">
        <f>IF(OR(E12=0,E12=""),"",COUNTA($E$9:$E12)-COUNTIF(($E$9:$E12),0))</f>
        <v/>
      </c>
      <c r="D12" s="79"/>
      <c r="E12" s="79"/>
      <c r="F12" s="81"/>
      <c r="G12" s="81"/>
      <c r="H12" s="183"/>
      <c r="I12" s="154"/>
      <c r="J12" s="156" t="str">
        <f>IF(Tabelle8[[#This Row],[Kursniveau]]="","",VLOOKUP(Tabelle8[[#This Row],[Kursniveau]],Tabelle5[],2,FALSE))</f>
        <v/>
      </c>
      <c r="K12" s="82"/>
      <c r="L12" s="82"/>
      <c r="M12" s="50"/>
      <c r="N12" s="80"/>
      <c r="O12" s="139" t="str">
        <f>IF($N12="","",VLOOKUP($N12,'Angaben zu den Kursstandorten'!$C$9:$H$38,2,FALSE))</f>
        <v/>
      </c>
      <c r="P12" s="139" t="str">
        <f>IF($N12="","",VLOOKUP($N12,'Angaben zu den Kursstandorten'!$C$9:$H$38,3,FALSE))</f>
        <v/>
      </c>
      <c r="Q12" s="139" t="str">
        <f>IF($N12="","",VLOOKUP($N12,'Angaben zu den Kursstandorten'!$C$9:$H$38,4,FALSE))</f>
        <v/>
      </c>
      <c r="R12" s="139" t="str">
        <f>IF($N12="","",VLOOKUP($N12,'Angaben zu den Kursstandorten'!$C$9:$H$38,5,FALSE))</f>
        <v/>
      </c>
      <c r="S12" s="139" t="str">
        <f>IF($N12="","",VLOOKUP($N12,'Angaben zu den Kursstandorten'!$C$9:$H$38,6,FALSE))</f>
        <v/>
      </c>
      <c r="T12" s="13"/>
    </row>
    <row r="13" spans="2:20" s="11" customFormat="1" ht="18.75" customHeight="1" x14ac:dyDescent="0.2">
      <c r="B13" s="12"/>
      <c r="C13" s="124" t="str">
        <f>IF(OR(E13=0,E13=""),"",COUNTA($E$9:$E13)-COUNTIF(($E$9:$E13),0))</f>
        <v/>
      </c>
      <c r="D13" s="79"/>
      <c r="E13" s="79"/>
      <c r="F13" s="81"/>
      <c r="G13" s="81"/>
      <c r="H13" s="183"/>
      <c r="I13" s="154"/>
      <c r="J13" s="156" t="str">
        <f>IF(Tabelle8[[#This Row],[Kursniveau]]="","",VLOOKUP(Tabelle8[[#This Row],[Kursniveau]],Tabelle5[],2,FALSE))</f>
        <v/>
      </c>
      <c r="K13" s="82"/>
      <c r="L13" s="82"/>
      <c r="M13" s="50"/>
      <c r="N13" s="80"/>
      <c r="O13" s="139" t="str">
        <f>IF($N13="","",VLOOKUP($N13,'Angaben zu den Kursstandorten'!$C$9:$H$38,2,FALSE))</f>
        <v/>
      </c>
      <c r="P13" s="139" t="str">
        <f>IF($N13="","",VLOOKUP($N13,'Angaben zu den Kursstandorten'!$C$9:$H$38,3,FALSE))</f>
        <v/>
      </c>
      <c r="Q13" s="139" t="str">
        <f>IF($N13="","",VLOOKUP($N13,'Angaben zu den Kursstandorten'!$C$9:$H$38,4,FALSE))</f>
        <v/>
      </c>
      <c r="R13" s="139" t="str">
        <f>IF($N13="","",VLOOKUP($N13,'Angaben zu den Kursstandorten'!$C$9:$H$38,5,FALSE))</f>
        <v/>
      </c>
      <c r="S13" s="139" t="str">
        <f>IF($N13="","",VLOOKUP($N13,'Angaben zu den Kursstandorten'!$C$9:$H$38,6,FALSE))</f>
        <v/>
      </c>
      <c r="T13" s="13"/>
    </row>
    <row r="14" spans="2:20" s="11" customFormat="1" ht="18.75" customHeight="1" x14ac:dyDescent="0.2">
      <c r="B14" s="12"/>
      <c r="C14" s="124" t="str">
        <f>IF(OR(E14=0,E14=""),"",COUNTA($E$9:$E14)-COUNTIF(($E$9:$E14),0))</f>
        <v/>
      </c>
      <c r="D14" s="79"/>
      <c r="E14" s="79"/>
      <c r="F14" s="81"/>
      <c r="G14" s="81"/>
      <c r="H14" s="183"/>
      <c r="I14" s="154"/>
      <c r="J14" s="156" t="str">
        <f>IF(Tabelle8[[#This Row],[Kursniveau]]="","",VLOOKUP(Tabelle8[[#This Row],[Kursniveau]],Tabelle5[],2,FALSE))</f>
        <v/>
      </c>
      <c r="K14" s="82"/>
      <c r="L14" s="82"/>
      <c r="M14" s="50"/>
      <c r="N14" s="80"/>
      <c r="O14" s="139" t="str">
        <f>IF($N14="","",VLOOKUP($N14,'Angaben zu den Kursstandorten'!$C$9:$H$38,2,FALSE))</f>
        <v/>
      </c>
      <c r="P14" s="139" t="str">
        <f>IF($N14="","",VLOOKUP($N14,'Angaben zu den Kursstandorten'!$C$9:$H$38,3,FALSE))</f>
        <v/>
      </c>
      <c r="Q14" s="139" t="str">
        <f>IF($N14="","",VLOOKUP($N14,'Angaben zu den Kursstandorten'!$C$9:$H$38,4,FALSE))</f>
        <v/>
      </c>
      <c r="R14" s="139" t="str">
        <f>IF($N14="","",VLOOKUP($N14,'Angaben zu den Kursstandorten'!$C$9:$H$38,5,FALSE))</f>
        <v/>
      </c>
      <c r="S14" s="139" t="str">
        <f>IF($N14="","",VLOOKUP($N14,'Angaben zu den Kursstandorten'!$C$9:$H$38,6,FALSE))</f>
        <v/>
      </c>
      <c r="T14" s="13"/>
    </row>
    <row r="15" spans="2:20" s="11" customFormat="1" ht="18.75" customHeight="1" x14ac:dyDescent="0.2">
      <c r="B15" s="12"/>
      <c r="C15" s="124" t="str">
        <f>IF(OR(E15=0,E15=""),"",COUNTA($E$9:$E15)-COUNTIF(($E$9:$E15),0))</f>
        <v/>
      </c>
      <c r="D15" s="79"/>
      <c r="E15" s="79"/>
      <c r="F15" s="81"/>
      <c r="G15" s="81"/>
      <c r="H15" s="183"/>
      <c r="I15" s="154"/>
      <c r="J15" s="156" t="str">
        <f>IF(Tabelle8[[#This Row],[Kursniveau]]="","",VLOOKUP(Tabelle8[[#This Row],[Kursniveau]],Tabelle5[],2,FALSE))</f>
        <v/>
      </c>
      <c r="K15" s="82"/>
      <c r="L15" s="82"/>
      <c r="M15" s="50"/>
      <c r="N15" s="80"/>
      <c r="O15" s="139" t="str">
        <f>IF($N15="","",VLOOKUP($N15,'Angaben zu den Kursstandorten'!$C$9:$H$38,2,FALSE))</f>
        <v/>
      </c>
      <c r="P15" s="139" t="str">
        <f>IF($N15="","",VLOOKUP($N15,'Angaben zu den Kursstandorten'!$C$9:$H$38,3,FALSE))</f>
        <v/>
      </c>
      <c r="Q15" s="139" t="str">
        <f>IF($N15="","",VLOOKUP($N15,'Angaben zu den Kursstandorten'!$C$9:$H$38,4,FALSE))</f>
        <v/>
      </c>
      <c r="R15" s="139" t="str">
        <f>IF($N15="","",VLOOKUP($N15,'Angaben zu den Kursstandorten'!$C$9:$H$38,5,FALSE))</f>
        <v/>
      </c>
      <c r="S15" s="139" t="str">
        <f>IF($N15="","",VLOOKUP($N15,'Angaben zu den Kursstandorten'!$C$9:$H$38,6,FALSE))</f>
        <v/>
      </c>
      <c r="T15" s="13"/>
    </row>
    <row r="16" spans="2:20" s="11" customFormat="1" ht="18.75" customHeight="1" x14ac:dyDescent="0.2">
      <c r="B16" s="12"/>
      <c r="C16" s="124" t="str">
        <f>IF(OR(E16=0,E16=""),"",COUNTA($E$9:$E16)-COUNTIF(($E$9:$E16),0))</f>
        <v/>
      </c>
      <c r="D16" s="79"/>
      <c r="E16" s="79"/>
      <c r="F16" s="81"/>
      <c r="G16" s="81"/>
      <c r="H16" s="183"/>
      <c r="I16" s="154"/>
      <c r="J16" s="156" t="str">
        <f>IF(Tabelle8[[#This Row],[Kursniveau]]="","",VLOOKUP(Tabelle8[[#This Row],[Kursniveau]],Tabelle5[],2,FALSE))</f>
        <v/>
      </c>
      <c r="K16" s="82"/>
      <c r="L16" s="82"/>
      <c r="M16" s="50"/>
      <c r="N16" s="80"/>
      <c r="O16" s="139" t="str">
        <f>IF($N16="","",VLOOKUP($N16,'Angaben zu den Kursstandorten'!$C$9:$H$38,2,FALSE))</f>
        <v/>
      </c>
      <c r="P16" s="139" t="str">
        <f>IF($N16="","",VLOOKUP($N16,'Angaben zu den Kursstandorten'!$C$9:$H$38,3,FALSE))</f>
        <v/>
      </c>
      <c r="Q16" s="139" t="str">
        <f>IF($N16="","",VLOOKUP($N16,'Angaben zu den Kursstandorten'!$C$9:$H$38,4,FALSE))</f>
        <v/>
      </c>
      <c r="R16" s="139" t="str">
        <f>IF($N16="","",VLOOKUP($N16,'Angaben zu den Kursstandorten'!$C$9:$H$38,5,FALSE))</f>
        <v/>
      </c>
      <c r="S16" s="139" t="str">
        <f>IF($N16="","",VLOOKUP($N16,'Angaben zu den Kursstandorten'!$C$9:$H$38,6,FALSE))</f>
        <v/>
      </c>
      <c r="T16" s="13"/>
    </row>
    <row r="17" spans="2:20" s="11" customFormat="1" ht="18.75" customHeight="1" x14ac:dyDescent="0.2">
      <c r="B17" s="12"/>
      <c r="C17" s="124" t="str">
        <f>IF(OR(E17=0,E17=""),"",COUNTA($E$9:$E17)-COUNTIF(($E$9:$E17),0))</f>
        <v/>
      </c>
      <c r="D17" s="79"/>
      <c r="E17" s="79"/>
      <c r="F17" s="81"/>
      <c r="G17" s="81"/>
      <c r="H17" s="183"/>
      <c r="I17" s="154"/>
      <c r="J17" s="156" t="str">
        <f>IF(Tabelle8[[#This Row],[Kursniveau]]="","",VLOOKUP(Tabelle8[[#This Row],[Kursniveau]],Tabelle5[],2,FALSE))</f>
        <v/>
      </c>
      <c r="K17" s="82"/>
      <c r="L17" s="82"/>
      <c r="M17" s="50"/>
      <c r="N17" s="80"/>
      <c r="O17" s="139" t="str">
        <f>IF($N17="","",VLOOKUP($N17,'Angaben zu den Kursstandorten'!$C$9:$H$38,2,FALSE))</f>
        <v/>
      </c>
      <c r="P17" s="139" t="str">
        <f>IF($N17="","",VLOOKUP($N17,'Angaben zu den Kursstandorten'!$C$9:$H$38,3,FALSE))</f>
        <v/>
      </c>
      <c r="Q17" s="139" t="str">
        <f>IF($N17="","",VLOOKUP($N17,'Angaben zu den Kursstandorten'!$C$9:$H$38,4,FALSE))</f>
        <v/>
      </c>
      <c r="R17" s="139" t="str">
        <f>IF($N17="","",VLOOKUP($N17,'Angaben zu den Kursstandorten'!$C$9:$H$38,5,FALSE))</f>
        <v/>
      </c>
      <c r="S17" s="139" t="str">
        <f>IF($N17="","",VLOOKUP($N17,'Angaben zu den Kursstandorten'!$C$9:$H$38,6,FALSE))</f>
        <v/>
      </c>
      <c r="T17" s="13"/>
    </row>
    <row r="18" spans="2:20" s="11" customFormat="1" ht="18.75" customHeight="1" x14ac:dyDescent="0.2">
      <c r="B18" s="12"/>
      <c r="C18" s="124" t="str">
        <f>IF(OR(E18=0,E18=""),"",COUNTA($E$9:$E18)-COUNTIF(($E$9:$E18),0))</f>
        <v/>
      </c>
      <c r="D18" s="79"/>
      <c r="E18" s="79"/>
      <c r="F18" s="81"/>
      <c r="G18" s="81"/>
      <c r="H18" s="183"/>
      <c r="I18" s="154"/>
      <c r="J18" s="156" t="str">
        <f>IF(Tabelle8[[#This Row],[Kursniveau]]="","",VLOOKUP(Tabelle8[[#This Row],[Kursniveau]],Tabelle5[],2,FALSE))</f>
        <v/>
      </c>
      <c r="K18" s="82"/>
      <c r="L18" s="82"/>
      <c r="M18" s="50"/>
      <c r="N18" s="80"/>
      <c r="O18" s="139" t="str">
        <f>IF($N18="","",VLOOKUP($N18,'Angaben zu den Kursstandorten'!$C$9:$H$38,2,FALSE))</f>
        <v/>
      </c>
      <c r="P18" s="139" t="str">
        <f>IF($N18="","",VLOOKUP($N18,'Angaben zu den Kursstandorten'!$C$9:$H$38,3,FALSE))</f>
        <v/>
      </c>
      <c r="Q18" s="139" t="str">
        <f>IF($N18="","",VLOOKUP($N18,'Angaben zu den Kursstandorten'!$C$9:$H$38,4,FALSE))</f>
        <v/>
      </c>
      <c r="R18" s="139" t="str">
        <f>IF($N18="","",VLOOKUP($N18,'Angaben zu den Kursstandorten'!$C$9:$H$38,5,FALSE))</f>
        <v/>
      </c>
      <c r="S18" s="139" t="str">
        <f>IF($N18="","",VLOOKUP($N18,'Angaben zu den Kursstandorten'!$C$9:$H$38,6,FALSE))</f>
        <v/>
      </c>
      <c r="T18" s="13"/>
    </row>
    <row r="19" spans="2:20" s="11" customFormat="1" ht="18.75" customHeight="1" x14ac:dyDescent="0.2">
      <c r="B19" s="12"/>
      <c r="C19" s="124" t="str">
        <f>IF(OR(E19=0,E19=""),"",COUNTA($E$9:$E19)-COUNTIF(($E$9:$E19),0))</f>
        <v/>
      </c>
      <c r="D19" s="79"/>
      <c r="E19" s="79"/>
      <c r="F19" s="81"/>
      <c r="G19" s="81"/>
      <c r="H19" s="183"/>
      <c r="I19" s="154"/>
      <c r="J19" s="156" t="str">
        <f>IF(Tabelle8[[#This Row],[Kursniveau]]="","",VLOOKUP(Tabelle8[[#This Row],[Kursniveau]],Tabelle5[],2,FALSE))</f>
        <v/>
      </c>
      <c r="K19" s="82"/>
      <c r="L19" s="82"/>
      <c r="M19" s="50"/>
      <c r="N19" s="80"/>
      <c r="O19" s="139" t="str">
        <f>IF($N19="","",VLOOKUP($N19,'Angaben zu den Kursstandorten'!$C$9:$H$38,2,FALSE))</f>
        <v/>
      </c>
      <c r="P19" s="139" t="str">
        <f>IF($N19="","",VLOOKUP($N19,'Angaben zu den Kursstandorten'!$C$9:$H$38,3,FALSE))</f>
        <v/>
      </c>
      <c r="Q19" s="139" t="str">
        <f>IF($N19="","",VLOOKUP($N19,'Angaben zu den Kursstandorten'!$C$9:$H$38,4,FALSE))</f>
        <v/>
      </c>
      <c r="R19" s="139" t="str">
        <f>IF($N19="","",VLOOKUP($N19,'Angaben zu den Kursstandorten'!$C$9:$H$38,5,FALSE))</f>
        <v/>
      </c>
      <c r="S19" s="139" t="str">
        <f>IF($N19="","",VLOOKUP($N19,'Angaben zu den Kursstandorten'!$C$9:$H$38,6,FALSE))</f>
        <v/>
      </c>
      <c r="T19" s="13"/>
    </row>
    <row r="20" spans="2:20" s="11" customFormat="1" ht="18.75" customHeight="1" x14ac:dyDescent="0.2">
      <c r="B20" s="12"/>
      <c r="C20" s="124" t="str">
        <f>IF(OR(E20=0,E20=""),"",COUNTA($E$9:$E20)-COUNTIF(($E$9:$E20),0))</f>
        <v/>
      </c>
      <c r="D20" s="79"/>
      <c r="E20" s="79"/>
      <c r="F20" s="81"/>
      <c r="G20" s="81"/>
      <c r="H20" s="183"/>
      <c r="I20" s="154"/>
      <c r="J20" s="156" t="str">
        <f>IF(Tabelle8[[#This Row],[Kursniveau]]="","",VLOOKUP(Tabelle8[[#This Row],[Kursniveau]],Tabelle5[],2,FALSE))</f>
        <v/>
      </c>
      <c r="K20" s="82"/>
      <c r="L20" s="82"/>
      <c r="M20" s="50"/>
      <c r="N20" s="80"/>
      <c r="O20" s="139" t="str">
        <f>IF($N20="","",VLOOKUP($N20,'Angaben zu den Kursstandorten'!$C$9:$H$38,2,FALSE))</f>
        <v/>
      </c>
      <c r="P20" s="139" t="str">
        <f>IF($N20="","",VLOOKUP($N20,'Angaben zu den Kursstandorten'!$C$9:$H$38,3,FALSE))</f>
        <v/>
      </c>
      <c r="Q20" s="139" t="str">
        <f>IF($N20="","",VLOOKUP($N20,'Angaben zu den Kursstandorten'!$C$9:$H$38,4,FALSE))</f>
        <v/>
      </c>
      <c r="R20" s="139" t="str">
        <f>IF($N20="","",VLOOKUP($N20,'Angaben zu den Kursstandorten'!$C$9:$H$38,5,FALSE))</f>
        <v/>
      </c>
      <c r="S20" s="139" t="str">
        <f>IF($N20="","",VLOOKUP($N20,'Angaben zu den Kursstandorten'!$C$9:$H$38,6,FALSE))</f>
        <v/>
      </c>
      <c r="T20" s="13"/>
    </row>
    <row r="21" spans="2:20" s="11" customFormat="1" ht="18.75" customHeight="1" x14ac:dyDescent="0.2">
      <c r="B21" s="12"/>
      <c r="C21" s="124" t="str">
        <f>IF(OR(E21=0,E21=""),"",COUNTA($E$9:$E21)-COUNTIF(($E$9:$E21),0))</f>
        <v/>
      </c>
      <c r="D21" s="79"/>
      <c r="E21" s="79"/>
      <c r="F21" s="81"/>
      <c r="G21" s="81"/>
      <c r="H21" s="183"/>
      <c r="I21" s="154"/>
      <c r="J21" s="156" t="str">
        <f>IF(Tabelle8[[#This Row],[Kursniveau]]="","",VLOOKUP(Tabelle8[[#This Row],[Kursniveau]],Tabelle5[],2,FALSE))</f>
        <v/>
      </c>
      <c r="K21" s="82"/>
      <c r="L21" s="82"/>
      <c r="M21" s="50"/>
      <c r="N21" s="80"/>
      <c r="O21" s="139" t="str">
        <f>IF($N21="","",VLOOKUP($N21,'Angaben zu den Kursstandorten'!$C$9:$H$38,2,FALSE))</f>
        <v/>
      </c>
      <c r="P21" s="139" t="str">
        <f>IF($N21="","",VLOOKUP($N21,'Angaben zu den Kursstandorten'!$C$9:$H$38,3,FALSE))</f>
        <v/>
      </c>
      <c r="Q21" s="139" t="str">
        <f>IF($N21="","",VLOOKUP($N21,'Angaben zu den Kursstandorten'!$C$9:$H$38,4,FALSE))</f>
        <v/>
      </c>
      <c r="R21" s="139" t="str">
        <f>IF($N21="","",VLOOKUP($N21,'Angaben zu den Kursstandorten'!$C$9:$H$38,5,FALSE))</f>
        <v/>
      </c>
      <c r="S21" s="139" t="str">
        <f>IF($N21="","",VLOOKUP($N21,'Angaben zu den Kursstandorten'!$C$9:$H$38,6,FALSE))</f>
        <v/>
      </c>
      <c r="T21" s="13"/>
    </row>
    <row r="22" spans="2:20" s="11" customFormat="1" ht="18.75" customHeight="1" x14ac:dyDescent="0.2">
      <c r="B22" s="12"/>
      <c r="C22" s="124" t="str">
        <f>IF(OR(E22=0,E22=""),"",COUNTA($E$9:$E22)-COUNTIF(($E$9:$E22),0))</f>
        <v/>
      </c>
      <c r="D22" s="79"/>
      <c r="E22" s="79"/>
      <c r="F22" s="81"/>
      <c r="G22" s="81"/>
      <c r="H22" s="183"/>
      <c r="I22" s="154"/>
      <c r="J22" s="156" t="str">
        <f>IF(Tabelle8[[#This Row],[Kursniveau]]="","",VLOOKUP(Tabelle8[[#This Row],[Kursniveau]],Tabelle5[],2,FALSE))</f>
        <v/>
      </c>
      <c r="K22" s="82"/>
      <c r="L22" s="82"/>
      <c r="M22" s="50"/>
      <c r="N22" s="80"/>
      <c r="O22" s="139" t="str">
        <f>IF($N22="","",VLOOKUP($N22,'Angaben zu den Kursstandorten'!$C$9:$H$38,2,FALSE))</f>
        <v/>
      </c>
      <c r="P22" s="139" t="str">
        <f>IF($N22="","",VLOOKUP($N22,'Angaben zu den Kursstandorten'!$C$9:$H$38,3,FALSE))</f>
        <v/>
      </c>
      <c r="Q22" s="139" t="str">
        <f>IF($N22="","",VLOOKUP($N22,'Angaben zu den Kursstandorten'!$C$9:$H$38,4,FALSE))</f>
        <v/>
      </c>
      <c r="R22" s="139" t="str">
        <f>IF($N22="","",VLOOKUP($N22,'Angaben zu den Kursstandorten'!$C$9:$H$38,5,FALSE))</f>
        <v/>
      </c>
      <c r="S22" s="139" t="str">
        <f>IF($N22="","",VLOOKUP($N22,'Angaben zu den Kursstandorten'!$C$9:$H$38,6,FALSE))</f>
        <v/>
      </c>
      <c r="T22" s="13"/>
    </row>
    <row r="23" spans="2:20" s="11" customFormat="1" ht="18.75" customHeight="1" x14ac:dyDescent="0.2">
      <c r="B23" s="12"/>
      <c r="C23" s="124" t="str">
        <f>IF(OR(E23=0,E23=""),"",COUNTA($E$9:$E23)-COUNTIF(($E$9:$E23),0))</f>
        <v/>
      </c>
      <c r="D23" s="79"/>
      <c r="E23" s="79"/>
      <c r="F23" s="81"/>
      <c r="G23" s="81"/>
      <c r="H23" s="183"/>
      <c r="I23" s="154"/>
      <c r="J23" s="156" t="str">
        <f>IF(Tabelle8[[#This Row],[Kursniveau]]="","",VLOOKUP(Tabelle8[[#This Row],[Kursniveau]],Tabelle5[],2,FALSE))</f>
        <v/>
      </c>
      <c r="K23" s="82"/>
      <c r="L23" s="82"/>
      <c r="M23" s="50"/>
      <c r="N23" s="80"/>
      <c r="O23" s="139" t="str">
        <f>IF($N23="","",VLOOKUP($N23,'Angaben zu den Kursstandorten'!$C$9:$H$38,2,FALSE))</f>
        <v/>
      </c>
      <c r="P23" s="139" t="str">
        <f>IF($N23="","",VLOOKUP($N23,'Angaben zu den Kursstandorten'!$C$9:$H$38,3,FALSE))</f>
        <v/>
      </c>
      <c r="Q23" s="139" t="str">
        <f>IF($N23="","",VLOOKUP($N23,'Angaben zu den Kursstandorten'!$C$9:$H$38,4,FALSE))</f>
        <v/>
      </c>
      <c r="R23" s="139" t="str">
        <f>IF($N23="","",VLOOKUP($N23,'Angaben zu den Kursstandorten'!$C$9:$H$38,5,FALSE))</f>
        <v/>
      </c>
      <c r="S23" s="139" t="str">
        <f>IF($N23="","",VLOOKUP($N23,'Angaben zu den Kursstandorten'!$C$9:$H$38,6,FALSE))</f>
        <v/>
      </c>
      <c r="T23" s="13"/>
    </row>
    <row r="24" spans="2:20" s="11" customFormat="1" ht="18.75" customHeight="1" x14ac:dyDescent="0.2">
      <c r="B24" s="12"/>
      <c r="C24" s="124" t="str">
        <f>IF(OR(E24=0,E24=""),"",COUNTA($E$9:$E24)-COUNTIF(($E$9:$E24),0))</f>
        <v/>
      </c>
      <c r="D24" s="79"/>
      <c r="E24" s="79"/>
      <c r="F24" s="81"/>
      <c r="G24" s="81"/>
      <c r="H24" s="183"/>
      <c r="I24" s="154"/>
      <c r="J24" s="156" t="str">
        <f>IF(Tabelle8[[#This Row],[Kursniveau]]="","",VLOOKUP(Tabelle8[[#This Row],[Kursniveau]],Tabelle5[],2,FALSE))</f>
        <v/>
      </c>
      <c r="K24" s="82"/>
      <c r="L24" s="82"/>
      <c r="M24" s="50"/>
      <c r="N24" s="80"/>
      <c r="O24" s="139" t="str">
        <f>IF($N24="","",VLOOKUP($N24,'Angaben zu den Kursstandorten'!$C$9:$H$38,2,FALSE))</f>
        <v/>
      </c>
      <c r="P24" s="139" t="str">
        <f>IF($N24="","",VLOOKUP($N24,'Angaben zu den Kursstandorten'!$C$9:$H$38,3,FALSE))</f>
        <v/>
      </c>
      <c r="Q24" s="139" t="str">
        <f>IF($N24="","",VLOOKUP($N24,'Angaben zu den Kursstandorten'!$C$9:$H$38,4,FALSE))</f>
        <v/>
      </c>
      <c r="R24" s="139" t="str">
        <f>IF($N24="","",VLOOKUP($N24,'Angaben zu den Kursstandorten'!$C$9:$H$38,5,FALSE))</f>
        <v/>
      </c>
      <c r="S24" s="139" t="str">
        <f>IF($N24="","",VLOOKUP($N24,'Angaben zu den Kursstandorten'!$C$9:$H$38,6,FALSE))</f>
        <v/>
      </c>
      <c r="T24" s="13"/>
    </row>
    <row r="25" spans="2:20" s="11" customFormat="1" ht="18.75" customHeight="1" x14ac:dyDescent="0.2">
      <c r="B25" s="12"/>
      <c r="C25" s="124" t="str">
        <f>IF(OR(E25=0,E25=""),"",COUNTA($E$9:$E25)-COUNTIF(($E$9:$E25),0))</f>
        <v/>
      </c>
      <c r="D25" s="79"/>
      <c r="E25" s="79"/>
      <c r="F25" s="81"/>
      <c r="G25" s="81"/>
      <c r="H25" s="183"/>
      <c r="I25" s="154"/>
      <c r="J25" s="156" t="str">
        <f>IF(Tabelle8[[#This Row],[Kursniveau]]="","",VLOOKUP(Tabelle8[[#This Row],[Kursniveau]],Tabelle5[],2,FALSE))</f>
        <v/>
      </c>
      <c r="K25" s="82"/>
      <c r="L25" s="82"/>
      <c r="M25" s="50"/>
      <c r="N25" s="80"/>
      <c r="O25" s="139" t="str">
        <f>IF($N25="","",VLOOKUP($N25,'Angaben zu den Kursstandorten'!$C$9:$H$38,2,FALSE))</f>
        <v/>
      </c>
      <c r="P25" s="139" t="str">
        <f>IF($N25="","",VLOOKUP($N25,'Angaben zu den Kursstandorten'!$C$9:$H$38,3,FALSE))</f>
        <v/>
      </c>
      <c r="Q25" s="139" t="str">
        <f>IF($N25="","",VLOOKUP($N25,'Angaben zu den Kursstandorten'!$C$9:$H$38,4,FALSE))</f>
        <v/>
      </c>
      <c r="R25" s="139" t="str">
        <f>IF($N25="","",VLOOKUP($N25,'Angaben zu den Kursstandorten'!$C$9:$H$38,5,FALSE))</f>
        <v/>
      </c>
      <c r="S25" s="139" t="str">
        <f>IF($N25="","",VLOOKUP($N25,'Angaben zu den Kursstandorten'!$C$9:$H$38,6,FALSE))</f>
        <v/>
      </c>
      <c r="T25" s="13"/>
    </row>
    <row r="26" spans="2:20" s="11" customFormat="1" ht="18.75" customHeight="1" x14ac:dyDescent="0.2">
      <c r="B26" s="12"/>
      <c r="C26" s="124" t="str">
        <f>IF(OR(E26=0,E26=""),"",COUNTA($E$9:$E26)-COUNTIF(($E$9:$E26),0))</f>
        <v/>
      </c>
      <c r="D26" s="79"/>
      <c r="E26" s="79"/>
      <c r="F26" s="81"/>
      <c r="G26" s="81"/>
      <c r="H26" s="183"/>
      <c r="I26" s="154"/>
      <c r="J26" s="156" t="str">
        <f>IF(Tabelle8[[#This Row],[Kursniveau]]="","",VLOOKUP(Tabelle8[[#This Row],[Kursniveau]],Tabelle5[],2,FALSE))</f>
        <v/>
      </c>
      <c r="K26" s="82"/>
      <c r="L26" s="82"/>
      <c r="M26" s="50"/>
      <c r="N26" s="80"/>
      <c r="O26" s="139" t="str">
        <f>IF($N26="","",VLOOKUP($N26,'Angaben zu den Kursstandorten'!$C$9:$H$38,2,FALSE))</f>
        <v/>
      </c>
      <c r="P26" s="139" t="str">
        <f>IF($N26="","",VLOOKUP($N26,'Angaben zu den Kursstandorten'!$C$9:$H$38,3,FALSE))</f>
        <v/>
      </c>
      <c r="Q26" s="139" t="str">
        <f>IF($N26="","",VLOOKUP($N26,'Angaben zu den Kursstandorten'!$C$9:$H$38,4,FALSE))</f>
        <v/>
      </c>
      <c r="R26" s="139" t="str">
        <f>IF($N26="","",VLOOKUP($N26,'Angaben zu den Kursstandorten'!$C$9:$H$38,5,FALSE))</f>
        <v/>
      </c>
      <c r="S26" s="139" t="str">
        <f>IF($N26="","",VLOOKUP($N26,'Angaben zu den Kursstandorten'!$C$9:$H$38,6,FALSE))</f>
        <v/>
      </c>
      <c r="T26" s="13"/>
    </row>
    <row r="27" spans="2:20" s="11" customFormat="1" ht="18.75" customHeight="1" x14ac:dyDescent="0.2">
      <c r="B27" s="12"/>
      <c r="C27" s="124" t="str">
        <f>IF(OR(E27=0,E27=""),"",COUNTA($E$9:$E27)-COUNTIF(($E$9:$E27),0))</f>
        <v/>
      </c>
      <c r="D27" s="79"/>
      <c r="E27" s="79"/>
      <c r="F27" s="81"/>
      <c r="G27" s="81"/>
      <c r="H27" s="183"/>
      <c r="I27" s="154"/>
      <c r="J27" s="156" t="str">
        <f>IF(Tabelle8[[#This Row],[Kursniveau]]="","",VLOOKUP(Tabelle8[[#This Row],[Kursniveau]],Tabelle5[],2,FALSE))</f>
        <v/>
      </c>
      <c r="K27" s="82"/>
      <c r="L27" s="82"/>
      <c r="M27" s="50"/>
      <c r="N27" s="80"/>
      <c r="O27" s="139" t="str">
        <f>IF($N27="","",VLOOKUP($N27,'Angaben zu den Kursstandorten'!$C$9:$H$38,2,FALSE))</f>
        <v/>
      </c>
      <c r="P27" s="139" t="str">
        <f>IF($N27="","",VLOOKUP($N27,'Angaben zu den Kursstandorten'!$C$9:$H$38,3,FALSE))</f>
        <v/>
      </c>
      <c r="Q27" s="139" t="str">
        <f>IF($N27="","",VLOOKUP($N27,'Angaben zu den Kursstandorten'!$C$9:$H$38,4,FALSE))</f>
        <v/>
      </c>
      <c r="R27" s="139" t="str">
        <f>IF($N27="","",VLOOKUP($N27,'Angaben zu den Kursstandorten'!$C$9:$H$38,5,FALSE))</f>
        <v/>
      </c>
      <c r="S27" s="139" t="str">
        <f>IF($N27="","",VLOOKUP($N27,'Angaben zu den Kursstandorten'!$C$9:$H$38,6,FALSE))</f>
        <v/>
      </c>
      <c r="T27" s="13"/>
    </row>
    <row r="28" spans="2:20" s="11" customFormat="1" ht="18.75" customHeight="1" x14ac:dyDescent="0.2">
      <c r="B28" s="12"/>
      <c r="C28" s="124" t="str">
        <f>IF(OR(E28=0,E28=""),"",COUNTA($E$9:$E28)-COUNTIF(($E$9:$E28),0))</f>
        <v/>
      </c>
      <c r="D28" s="79"/>
      <c r="E28" s="79"/>
      <c r="F28" s="81"/>
      <c r="G28" s="81"/>
      <c r="H28" s="183"/>
      <c r="I28" s="154"/>
      <c r="J28" s="156" t="str">
        <f>IF(Tabelle8[[#This Row],[Kursniveau]]="","",VLOOKUP(Tabelle8[[#This Row],[Kursniveau]],Tabelle5[],2,FALSE))</f>
        <v/>
      </c>
      <c r="K28" s="82"/>
      <c r="L28" s="82"/>
      <c r="M28" s="50"/>
      <c r="N28" s="80"/>
      <c r="O28" s="139" t="str">
        <f>IF($N28="","",VLOOKUP($N28,'Angaben zu den Kursstandorten'!$C$9:$H$38,2,FALSE))</f>
        <v/>
      </c>
      <c r="P28" s="139" t="str">
        <f>IF($N28="","",VLOOKUP($N28,'Angaben zu den Kursstandorten'!$C$9:$H$38,3,FALSE))</f>
        <v/>
      </c>
      <c r="Q28" s="139" t="str">
        <f>IF($N28="","",VLOOKUP($N28,'Angaben zu den Kursstandorten'!$C$9:$H$38,4,FALSE))</f>
        <v/>
      </c>
      <c r="R28" s="139" t="str">
        <f>IF($N28="","",VLOOKUP($N28,'Angaben zu den Kursstandorten'!$C$9:$H$38,5,FALSE))</f>
        <v/>
      </c>
      <c r="S28" s="139" t="str">
        <f>IF($N28="","",VLOOKUP($N28,'Angaben zu den Kursstandorten'!$C$9:$H$38,6,FALSE))</f>
        <v/>
      </c>
      <c r="T28" s="13"/>
    </row>
    <row r="29" spans="2:20" s="11" customFormat="1" ht="18.75" customHeight="1" x14ac:dyDescent="0.2">
      <c r="B29" s="12"/>
      <c r="C29" s="124" t="str">
        <f>IF(OR(E29=0,E29=""),"",COUNTA($E$9:$E29)-COUNTIF(($E$9:$E29),0))</f>
        <v/>
      </c>
      <c r="D29" s="79"/>
      <c r="E29" s="79"/>
      <c r="F29" s="81"/>
      <c r="G29" s="81"/>
      <c r="H29" s="183"/>
      <c r="I29" s="154"/>
      <c r="J29" s="156" t="str">
        <f>IF(Tabelle8[[#This Row],[Kursniveau]]="","",VLOOKUP(Tabelle8[[#This Row],[Kursniveau]],Tabelle5[],2,FALSE))</f>
        <v/>
      </c>
      <c r="K29" s="82"/>
      <c r="L29" s="82"/>
      <c r="M29" s="50"/>
      <c r="N29" s="80"/>
      <c r="O29" s="139" t="str">
        <f>IF($N29="","",VLOOKUP($N29,'Angaben zu den Kursstandorten'!$C$9:$H$38,2,FALSE))</f>
        <v/>
      </c>
      <c r="P29" s="139" t="str">
        <f>IF($N29="","",VLOOKUP($N29,'Angaben zu den Kursstandorten'!$C$9:$H$38,3,FALSE))</f>
        <v/>
      </c>
      <c r="Q29" s="139" t="str">
        <f>IF($N29="","",VLOOKUP($N29,'Angaben zu den Kursstandorten'!$C$9:$H$38,4,FALSE))</f>
        <v/>
      </c>
      <c r="R29" s="139" t="str">
        <f>IF($N29="","",VLOOKUP($N29,'Angaben zu den Kursstandorten'!$C$9:$H$38,5,FALSE))</f>
        <v/>
      </c>
      <c r="S29" s="139" t="str">
        <f>IF($N29="","",VLOOKUP($N29,'Angaben zu den Kursstandorten'!$C$9:$H$38,6,FALSE))</f>
        <v/>
      </c>
      <c r="T29" s="13"/>
    </row>
    <row r="30" spans="2:20" s="11" customFormat="1" ht="18.75" customHeight="1" x14ac:dyDescent="0.2">
      <c r="B30" s="12"/>
      <c r="C30" s="124" t="str">
        <f>IF(OR(E30=0,E30=""),"",COUNTA($E$9:$E30)-COUNTIF(($E$9:$E30),0))</f>
        <v/>
      </c>
      <c r="D30" s="79"/>
      <c r="E30" s="79"/>
      <c r="F30" s="81"/>
      <c r="G30" s="81"/>
      <c r="H30" s="183"/>
      <c r="I30" s="154"/>
      <c r="J30" s="156" t="str">
        <f>IF(Tabelle8[[#This Row],[Kursniveau]]="","",VLOOKUP(Tabelle8[[#This Row],[Kursniveau]],Tabelle5[],2,FALSE))</f>
        <v/>
      </c>
      <c r="K30" s="82"/>
      <c r="L30" s="82"/>
      <c r="M30" s="50"/>
      <c r="N30" s="80"/>
      <c r="O30" s="139" t="str">
        <f>IF($N30="","",VLOOKUP($N30,'Angaben zu den Kursstandorten'!$C$9:$H$38,2,FALSE))</f>
        <v/>
      </c>
      <c r="P30" s="139" t="str">
        <f>IF($N30="","",VLOOKUP($N30,'Angaben zu den Kursstandorten'!$C$9:$H$38,3,FALSE))</f>
        <v/>
      </c>
      <c r="Q30" s="139" t="str">
        <f>IF($N30="","",VLOOKUP($N30,'Angaben zu den Kursstandorten'!$C$9:$H$38,4,FALSE))</f>
        <v/>
      </c>
      <c r="R30" s="139" t="str">
        <f>IF($N30="","",VLOOKUP($N30,'Angaben zu den Kursstandorten'!$C$9:$H$38,5,FALSE))</f>
        <v/>
      </c>
      <c r="S30" s="139" t="str">
        <f>IF($N30="","",VLOOKUP($N30,'Angaben zu den Kursstandorten'!$C$9:$H$38,6,FALSE))</f>
        <v/>
      </c>
      <c r="T30" s="13"/>
    </row>
    <row r="31" spans="2:20" s="11" customFormat="1" ht="18.75" customHeight="1" x14ac:dyDescent="0.2">
      <c r="B31" s="12"/>
      <c r="C31" s="124" t="str">
        <f>IF(OR(E31=0,E31=""),"",COUNTA($E$9:$E31)-COUNTIF(($E$9:$E31),0))</f>
        <v/>
      </c>
      <c r="D31" s="79"/>
      <c r="E31" s="79"/>
      <c r="F31" s="81"/>
      <c r="G31" s="81"/>
      <c r="H31" s="183"/>
      <c r="I31" s="154"/>
      <c r="J31" s="156" t="str">
        <f>IF(Tabelle8[[#This Row],[Kursniveau]]="","",VLOOKUP(Tabelle8[[#This Row],[Kursniveau]],Tabelle5[],2,FALSE))</f>
        <v/>
      </c>
      <c r="K31" s="82"/>
      <c r="L31" s="82"/>
      <c r="M31" s="50"/>
      <c r="N31" s="80"/>
      <c r="O31" s="139" t="str">
        <f>IF($N31="","",VLOOKUP($N31,'Angaben zu den Kursstandorten'!$C$9:$H$38,2,FALSE))</f>
        <v/>
      </c>
      <c r="P31" s="139" t="str">
        <f>IF($N31="","",VLOOKUP($N31,'Angaben zu den Kursstandorten'!$C$9:$H$38,3,FALSE))</f>
        <v/>
      </c>
      <c r="Q31" s="139" t="str">
        <f>IF($N31="","",VLOOKUP($N31,'Angaben zu den Kursstandorten'!$C$9:$H$38,4,FALSE))</f>
        <v/>
      </c>
      <c r="R31" s="139" t="str">
        <f>IF($N31="","",VLOOKUP($N31,'Angaben zu den Kursstandorten'!$C$9:$H$38,5,FALSE))</f>
        <v/>
      </c>
      <c r="S31" s="139" t="str">
        <f>IF($N31="","",VLOOKUP($N31,'Angaben zu den Kursstandorten'!$C$9:$H$38,6,FALSE))</f>
        <v/>
      </c>
      <c r="T31" s="13"/>
    </row>
    <row r="32" spans="2:20" s="11" customFormat="1" ht="18.75" customHeight="1" x14ac:dyDescent="0.2">
      <c r="B32" s="12"/>
      <c r="C32" s="124" t="str">
        <f>IF(OR(E32=0,E32=""),"",COUNTA($E$9:$E32)-COUNTIF(($E$9:$E32),0))</f>
        <v/>
      </c>
      <c r="D32" s="79"/>
      <c r="E32" s="79"/>
      <c r="F32" s="81"/>
      <c r="G32" s="81"/>
      <c r="H32" s="183"/>
      <c r="I32" s="154"/>
      <c r="J32" s="156" t="str">
        <f>IF(Tabelle8[[#This Row],[Kursniveau]]="","",VLOOKUP(Tabelle8[[#This Row],[Kursniveau]],Tabelle5[],2,FALSE))</f>
        <v/>
      </c>
      <c r="K32" s="82"/>
      <c r="L32" s="82"/>
      <c r="M32" s="50"/>
      <c r="N32" s="80"/>
      <c r="O32" s="139" t="str">
        <f>IF($N32="","",VLOOKUP($N32,'Angaben zu den Kursstandorten'!$C$9:$H$38,2,FALSE))</f>
        <v/>
      </c>
      <c r="P32" s="139" t="str">
        <f>IF($N32="","",VLOOKUP($N32,'Angaben zu den Kursstandorten'!$C$9:$H$38,3,FALSE))</f>
        <v/>
      </c>
      <c r="Q32" s="139" t="str">
        <f>IF($N32="","",VLOOKUP($N32,'Angaben zu den Kursstandorten'!$C$9:$H$38,4,FALSE))</f>
        <v/>
      </c>
      <c r="R32" s="139" t="str">
        <f>IF($N32="","",VLOOKUP($N32,'Angaben zu den Kursstandorten'!$C$9:$H$38,5,FALSE))</f>
        <v/>
      </c>
      <c r="S32" s="139" t="str">
        <f>IF($N32="","",VLOOKUP($N32,'Angaben zu den Kursstandorten'!$C$9:$H$38,6,FALSE))</f>
        <v/>
      </c>
      <c r="T32" s="13"/>
    </row>
    <row r="33" spans="2:20" s="11" customFormat="1" ht="18.75" customHeight="1" x14ac:dyDescent="0.2">
      <c r="B33" s="12"/>
      <c r="C33" s="124" t="str">
        <f>IF(OR(E33=0,E33=""),"",COUNTA($E$9:$E33)-COUNTIF(($E$9:$E33),0))</f>
        <v/>
      </c>
      <c r="D33" s="79"/>
      <c r="E33" s="79"/>
      <c r="F33" s="81"/>
      <c r="G33" s="81"/>
      <c r="H33" s="183"/>
      <c r="I33" s="154"/>
      <c r="J33" s="156" t="str">
        <f>IF(Tabelle8[[#This Row],[Kursniveau]]="","",VLOOKUP(Tabelle8[[#This Row],[Kursniveau]],Tabelle5[],2,FALSE))</f>
        <v/>
      </c>
      <c r="K33" s="82"/>
      <c r="L33" s="82"/>
      <c r="M33" s="50"/>
      <c r="N33" s="80"/>
      <c r="O33" s="139" t="str">
        <f>IF($N33="","",VLOOKUP($N33,'Angaben zu den Kursstandorten'!$C$9:$H$38,2,FALSE))</f>
        <v/>
      </c>
      <c r="P33" s="139" t="str">
        <f>IF($N33="","",VLOOKUP($N33,'Angaben zu den Kursstandorten'!$C$9:$H$38,3,FALSE))</f>
        <v/>
      </c>
      <c r="Q33" s="139" t="str">
        <f>IF($N33="","",VLOOKUP($N33,'Angaben zu den Kursstandorten'!$C$9:$H$38,4,FALSE))</f>
        <v/>
      </c>
      <c r="R33" s="139" t="str">
        <f>IF($N33="","",VLOOKUP($N33,'Angaben zu den Kursstandorten'!$C$9:$H$38,5,FALSE))</f>
        <v/>
      </c>
      <c r="S33" s="139" t="str">
        <f>IF($N33="","",VLOOKUP($N33,'Angaben zu den Kursstandorten'!$C$9:$H$38,6,FALSE))</f>
        <v/>
      </c>
      <c r="T33" s="13"/>
    </row>
    <row r="34" spans="2:20" s="11" customFormat="1" ht="18.75" customHeight="1" x14ac:dyDescent="0.2">
      <c r="B34" s="12"/>
      <c r="C34" s="124" t="str">
        <f>IF(OR(E34=0,E34=""),"",COUNTA($E$9:$E34)-COUNTIF(($E$9:$E34),0))</f>
        <v/>
      </c>
      <c r="D34" s="79"/>
      <c r="E34" s="79"/>
      <c r="F34" s="81"/>
      <c r="G34" s="81"/>
      <c r="H34" s="183"/>
      <c r="I34" s="154"/>
      <c r="J34" s="156" t="str">
        <f>IF(Tabelle8[[#This Row],[Kursniveau]]="","",VLOOKUP(Tabelle8[[#This Row],[Kursniveau]],Tabelle5[],2,FALSE))</f>
        <v/>
      </c>
      <c r="K34" s="82"/>
      <c r="L34" s="82"/>
      <c r="M34" s="50"/>
      <c r="N34" s="80"/>
      <c r="O34" s="139" t="str">
        <f>IF($N34="","",VLOOKUP($N34,'Angaben zu den Kursstandorten'!$C$9:$H$38,2,FALSE))</f>
        <v/>
      </c>
      <c r="P34" s="139" t="str">
        <f>IF($N34="","",VLOOKUP($N34,'Angaben zu den Kursstandorten'!$C$9:$H$38,3,FALSE))</f>
        <v/>
      </c>
      <c r="Q34" s="139" t="str">
        <f>IF($N34="","",VLOOKUP($N34,'Angaben zu den Kursstandorten'!$C$9:$H$38,4,FALSE))</f>
        <v/>
      </c>
      <c r="R34" s="139" t="str">
        <f>IF($N34="","",VLOOKUP($N34,'Angaben zu den Kursstandorten'!$C$9:$H$38,5,FALSE))</f>
        <v/>
      </c>
      <c r="S34" s="139" t="str">
        <f>IF($N34="","",VLOOKUP($N34,'Angaben zu den Kursstandorten'!$C$9:$H$38,6,FALSE))</f>
        <v/>
      </c>
      <c r="T34" s="13"/>
    </row>
    <row r="35" spans="2:20" s="11" customFormat="1" ht="18.75" customHeight="1" x14ac:dyDescent="0.2">
      <c r="B35" s="12"/>
      <c r="C35" s="124" t="str">
        <f>IF(OR(E35=0,E35=""),"",COUNTA($E$9:$E35)-COUNTIF(($E$9:$E35),0))</f>
        <v/>
      </c>
      <c r="D35" s="79"/>
      <c r="E35" s="79"/>
      <c r="F35" s="81"/>
      <c r="G35" s="81"/>
      <c r="H35" s="183"/>
      <c r="I35" s="154"/>
      <c r="J35" s="156" t="str">
        <f>IF(Tabelle8[[#This Row],[Kursniveau]]="","",VLOOKUP(Tabelle8[[#This Row],[Kursniveau]],Tabelle5[],2,FALSE))</f>
        <v/>
      </c>
      <c r="K35" s="82"/>
      <c r="L35" s="82"/>
      <c r="M35" s="50"/>
      <c r="N35" s="80"/>
      <c r="O35" s="139" t="str">
        <f>IF($N35="","",VLOOKUP($N35,'Angaben zu den Kursstandorten'!$C$9:$H$38,2,FALSE))</f>
        <v/>
      </c>
      <c r="P35" s="139" t="str">
        <f>IF($N35="","",VLOOKUP($N35,'Angaben zu den Kursstandorten'!$C$9:$H$38,3,FALSE))</f>
        <v/>
      </c>
      <c r="Q35" s="139" t="str">
        <f>IF($N35="","",VLOOKUP($N35,'Angaben zu den Kursstandorten'!$C$9:$H$38,4,FALSE))</f>
        <v/>
      </c>
      <c r="R35" s="139" t="str">
        <f>IF($N35="","",VLOOKUP($N35,'Angaben zu den Kursstandorten'!$C$9:$H$38,5,FALSE))</f>
        <v/>
      </c>
      <c r="S35" s="139" t="str">
        <f>IF($N35="","",VLOOKUP($N35,'Angaben zu den Kursstandorten'!$C$9:$H$38,6,FALSE))</f>
        <v/>
      </c>
      <c r="T35" s="13"/>
    </row>
    <row r="36" spans="2:20" s="11" customFormat="1" ht="18.75" customHeight="1" x14ac:dyDescent="0.2">
      <c r="B36" s="12"/>
      <c r="C36" s="124" t="str">
        <f>IF(OR(E36=0,E36=""),"",COUNTA($E$9:$E36)-COUNTIF(($E$9:$E36),0))</f>
        <v/>
      </c>
      <c r="D36" s="79"/>
      <c r="E36" s="79"/>
      <c r="F36" s="81"/>
      <c r="G36" s="81"/>
      <c r="H36" s="183"/>
      <c r="I36" s="154"/>
      <c r="J36" s="156" t="str">
        <f>IF(Tabelle8[[#This Row],[Kursniveau]]="","",VLOOKUP(Tabelle8[[#This Row],[Kursniveau]],Tabelle5[],2,FALSE))</f>
        <v/>
      </c>
      <c r="K36" s="82"/>
      <c r="L36" s="82"/>
      <c r="M36" s="50"/>
      <c r="N36" s="80"/>
      <c r="O36" s="139" t="str">
        <f>IF($N36="","",VLOOKUP($N36,'Angaben zu den Kursstandorten'!$C$9:$H$38,2,FALSE))</f>
        <v/>
      </c>
      <c r="P36" s="139" t="str">
        <f>IF($N36="","",VLOOKUP($N36,'Angaben zu den Kursstandorten'!$C$9:$H$38,3,FALSE))</f>
        <v/>
      </c>
      <c r="Q36" s="139" t="str">
        <f>IF($N36="","",VLOOKUP($N36,'Angaben zu den Kursstandorten'!$C$9:$H$38,4,FALSE))</f>
        <v/>
      </c>
      <c r="R36" s="139" t="str">
        <f>IF($N36="","",VLOOKUP($N36,'Angaben zu den Kursstandorten'!$C$9:$H$38,5,FALSE))</f>
        <v/>
      </c>
      <c r="S36" s="139" t="str">
        <f>IF($N36="","",VLOOKUP($N36,'Angaben zu den Kursstandorten'!$C$9:$H$38,6,FALSE))</f>
        <v/>
      </c>
      <c r="T36" s="13"/>
    </row>
    <row r="37" spans="2:20" s="11" customFormat="1" ht="18.75" customHeight="1" x14ac:dyDescent="0.2">
      <c r="B37" s="12"/>
      <c r="C37" s="124" t="str">
        <f>IF(OR(E37=0,E37=""),"",COUNTA($E$9:$E37)-COUNTIF(($E$9:$E37),0))</f>
        <v/>
      </c>
      <c r="D37" s="79"/>
      <c r="E37" s="79"/>
      <c r="F37" s="81"/>
      <c r="G37" s="81"/>
      <c r="H37" s="183"/>
      <c r="I37" s="154"/>
      <c r="J37" s="156" t="str">
        <f>IF(Tabelle8[[#This Row],[Kursniveau]]="","",VLOOKUP(Tabelle8[[#This Row],[Kursniveau]],Tabelle5[],2,FALSE))</f>
        <v/>
      </c>
      <c r="K37" s="82"/>
      <c r="L37" s="82"/>
      <c r="M37" s="50"/>
      <c r="N37" s="80"/>
      <c r="O37" s="139" t="str">
        <f>IF($N37="","",VLOOKUP($N37,'Angaben zu den Kursstandorten'!$C$9:$H$38,2,FALSE))</f>
        <v/>
      </c>
      <c r="P37" s="139" t="str">
        <f>IF($N37="","",VLOOKUP($N37,'Angaben zu den Kursstandorten'!$C$9:$H$38,3,FALSE))</f>
        <v/>
      </c>
      <c r="Q37" s="139" t="str">
        <f>IF($N37="","",VLOOKUP($N37,'Angaben zu den Kursstandorten'!$C$9:$H$38,4,FALSE))</f>
        <v/>
      </c>
      <c r="R37" s="139" t="str">
        <f>IF($N37="","",VLOOKUP($N37,'Angaben zu den Kursstandorten'!$C$9:$H$38,5,FALSE))</f>
        <v/>
      </c>
      <c r="S37" s="139" t="str">
        <f>IF($N37="","",VLOOKUP($N37,'Angaben zu den Kursstandorten'!$C$9:$H$38,6,FALSE))</f>
        <v/>
      </c>
      <c r="T37" s="13"/>
    </row>
    <row r="38" spans="2:20" s="11" customFormat="1" ht="18.75" customHeight="1" x14ac:dyDescent="0.2">
      <c r="B38" s="12"/>
      <c r="C38" s="124" t="str">
        <f>IF(OR(E38=0,E38=""),"",COUNTA($E$9:$E38)-COUNTIF(($E$9:$E38),0))</f>
        <v/>
      </c>
      <c r="D38" s="79"/>
      <c r="E38" s="79"/>
      <c r="F38" s="81"/>
      <c r="G38" s="81"/>
      <c r="H38" s="183"/>
      <c r="I38" s="154"/>
      <c r="J38" s="156" t="str">
        <f>IF(Tabelle8[[#This Row],[Kursniveau]]="","",VLOOKUP(Tabelle8[[#This Row],[Kursniveau]],Tabelle5[],2,FALSE))</f>
        <v/>
      </c>
      <c r="K38" s="82"/>
      <c r="L38" s="82"/>
      <c r="M38" s="50"/>
      <c r="N38" s="80"/>
      <c r="O38" s="139" t="str">
        <f>IF($N38="","",VLOOKUP($N38,'Angaben zu den Kursstandorten'!$C$9:$H$38,2,FALSE))</f>
        <v/>
      </c>
      <c r="P38" s="139" t="str">
        <f>IF($N38="","",VLOOKUP($N38,'Angaben zu den Kursstandorten'!$C$9:$H$38,3,FALSE))</f>
        <v/>
      </c>
      <c r="Q38" s="139" t="str">
        <f>IF($N38="","",VLOOKUP($N38,'Angaben zu den Kursstandorten'!$C$9:$H$38,4,FALSE))</f>
        <v/>
      </c>
      <c r="R38" s="139" t="str">
        <f>IF($N38="","",VLOOKUP($N38,'Angaben zu den Kursstandorten'!$C$9:$H$38,5,FALSE))</f>
        <v/>
      </c>
      <c r="S38" s="139" t="str">
        <f>IF($N38="","",VLOOKUP($N38,'Angaben zu den Kursstandorten'!$C$9:$H$38,6,FALSE))</f>
        <v/>
      </c>
      <c r="T38" s="13"/>
    </row>
    <row r="39" spans="2:20" s="11" customFormat="1" ht="18.75" customHeight="1" x14ac:dyDescent="0.2">
      <c r="B39" s="12"/>
      <c r="C39" s="124" t="str">
        <f>IF(OR(E39=0,E39=""),"",COUNTA($E$9:$E39)-COUNTIF(($E$9:$E39),0))</f>
        <v/>
      </c>
      <c r="D39" s="79"/>
      <c r="E39" s="79"/>
      <c r="F39" s="81"/>
      <c r="G39" s="81"/>
      <c r="H39" s="183"/>
      <c r="I39" s="154"/>
      <c r="J39" s="156" t="str">
        <f>IF(Tabelle8[[#This Row],[Kursniveau]]="","",VLOOKUP(Tabelle8[[#This Row],[Kursniveau]],Tabelle5[],2,FALSE))</f>
        <v/>
      </c>
      <c r="K39" s="82"/>
      <c r="L39" s="82"/>
      <c r="M39" s="50"/>
      <c r="N39" s="80"/>
      <c r="O39" s="139" t="str">
        <f>IF($N39="","",VLOOKUP($N39,'Angaben zu den Kursstandorten'!$C$9:$H$38,2,FALSE))</f>
        <v/>
      </c>
      <c r="P39" s="139" t="str">
        <f>IF($N39="","",VLOOKUP($N39,'Angaben zu den Kursstandorten'!$C$9:$H$38,3,FALSE))</f>
        <v/>
      </c>
      <c r="Q39" s="139" t="str">
        <f>IF($N39="","",VLOOKUP($N39,'Angaben zu den Kursstandorten'!$C$9:$H$38,4,FALSE))</f>
        <v/>
      </c>
      <c r="R39" s="139" t="str">
        <f>IF($N39="","",VLOOKUP($N39,'Angaben zu den Kursstandorten'!$C$9:$H$38,5,FALSE))</f>
        <v/>
      </c>
      <c r="S39" s="139" t="str">
        <f>IF($N39="","",VLOOKUP($N39,'Angaben zu den Kursstandorten'!$C$9:$H$38,6,FALSE))</f>
        <v/>
      </c>
      <c r="T39" s="13"/>
    </row>
    <row r="40" spans="2:20" s="11" customFormat="1" ht="18.75" customHeight="1" x14ac:dyDescent="0.2">
      <c r="B40" s="12"/>
      <c r="C40" s="124" t="str">
        <f>IF(OR(E40=0,E40=""),"",COUNTA($E$9:$E40)-COUNTIF(($E$9:$E40),0))</f>
        <v/>
      </c>
      <c r="D40" s="79"/>
      <c r="E40" s="79"/>
      <c r="F40" s="81"/>
      <c r="G40" s="81"/>
      <c r="H40" s="183"/>
      <c r="I40" s="154"/>
      <c r="J40" s="156" t="str">
        <f>IF(Tabelle8[[#This Row],[Kursniveau]]="","",VLOOKUP(Tabelle8[[#This Row],[Kursniveau]],Tabelle5[],2,FALSE))</f>
        <v/>
      </c>
      <c r="K40" s="82"/>
      <c r="L40" s="82"/>
      <c r="M40" s="50"/>
      <c r="N40" s="80"/>
      <c r="O40" s="139" t="str">
        <f>IF($N40="","",VLOOKUP($N40,'Angaben zu den Kursstandorten'!$C$9:$H$38,2,FALSE))</f>
        <v/>
      </c>
      <c r="P40" s="139" t="str">
        <f>IF($N40="","",VLOOKUP($N40,'Angaben zu den Kursstandorten'!$C$9:$H$38,3,FALSE))</f>
        <v/>
      </c>
      <c r="Q40" s="139" t="str">
        <f>IF($N40="","",VLOOKUP($N40,'Angaben zu den Kursstandorten'!$C$9:$H$38,4,FALSE))</f>
        <v/>
      </c>
      <c r="R40" s="139" t="str">
        <f>IF($N40="","",VLOOKUP($N40,'Angaben zu den Kursstandorten'!$C$9:$H$38,5,FALSE))</f>
        <v/>
      </c>
      <c r="S40" s="139" t="str">
        <f>IF($N40="","",VLOOKUP($N40,'Angaben zu den Kursstandorten'!$C$9:$H$38,6,FALSE))</f>
        <v/>
      </c>
      <c r="T40" s="13"/>
    </row>
    <row r="41" spans="2:20" s="11" customFormat="1" ht="18.75" customHeight="1" x14ac:dyDescent="0.2">
      <c r="B41" s="12"/>
      <c r="C41" s="124" t="str">
        <f>IF(OR(E41=0,E41=""),"",COUNTA($E$9:$E41)-COUNTIF(($E$9:$E41),0))</f>
        <v/>
      </c>
      <c r="D41" s="79"/>
      <c r="E41" s="79"/>
      <c r="F41" s="81"/>
      <c r="G41" s="81"/>
      <c r="H41" s="183"/>
      <c r="I41" s="154"/>
      <c r="J41" s="156" t="str">
        <f>IF(Tabelle8[[#This Row],[Kursniveau]]="","",VLOOKUP(Tabelle8[[#This Row],[Kursniveau]],Tabelle5[],2,FALSE))</f>
        <v/>
      </c>
      <c r="K41" s="82"/>
      <c r="L41" s="82"/>
      <c r="M41" s="50"/>
      <c r="N41" s="80"/>
      <c r="O41" s="139" t="str">
        <f>IF($N41="","",VLOOKUP($N41,'Angaben zu den Kursstandorten'!$C$9:$H$38,2,FALSE))</f>
        <v/>
      </c>
      <c r="P41" s="139" t="str">
        <f>IF($N41="","",VLOOKUP($N41,'Angaben zu den Kursstandorten'!$C$9:$H$38,3,FALSE))</f>
        <v/>
      </c>
      <c r="Q41" s="139" t="str">
        <f>IF($N41="","",VLOOKUP($N41,'Angaben zu den Kursstandorten'!$C$9:$H$38,4,FALSE))</f>
        <v/>
      </c>
      <c r="R41" s="139" t="str">
        <f>IF($N41="","",VLOOKUP($N41,'Angaben zu den Kursstandorten'!$C$9:$H$38,5,FALSE))</f>
        <v/>
      </c>
      <c r="S41" s="139" t="str">
        <f>IF($N41="","",VLOOKUP($N41,'Angaben zu den Kursstandorten'!$C$9:$H$38,6,FALSE))</f>
        <v/>
      </c>
      <c r="T41" s="13"/>
    </row>
    <row r="42" spans="2:20" s="11" customFormat="1" ht="18.75" customHeight="1" x14ac:dyDescent="0.2">
      <c r="B42" s="12"/>
      <c r="C42" s="124" t="str">
        <f>IF(OR(E42=0,E42=""),"",COUNTA($E$9:$E42)-COUNTIF(($E$9:$E42),0))</f>
        <v/>
      </c>
      <c r="D42" s="79"/>
      <c r="E42" s="79"/>
      <c r="F42" s="81"/>
      <c r="G42" s="81"/>
      <c r="H42" s="183"/>
      <c r="I42" s="154"/>
      <c r="J42" s="156" t="str">
        <f>IF(Tabelle8[[#This Row],[Kursniveau]]="","",VLOOKUP(Tabelle8[[#This Row],[Kursniveau]],Tabelle5[],2,FALSE))</f>
        <v/>
      </c>
      <c r="K42" s="82"/>
      <c r="L42" s="82"/>
      <c r="M42" s="50"/>
      <c r="N42" s="80"/>
      <c r="O42" s="139" t="str">
        <f>IF($N42="","",VLOOKUP($N42,'Angaben zu den Kursstandorten'!$C$9:$H$38,2,FALSE))</f>
        <v/>
      </c>
      <c r="P42" s="139" t="str">
        <f>IF($N42="","",VLOOKUP($N42,'Angaben zu den Kursstandorten'!$C$9:$H$38,3,FALSE))</f>
        <v/>
      </c>
      <c r="Q42" s="139" t="str">
        <f>IF($N42="","",VLOOKUP($N42,'Angaben zu den Kursstandorten'!$C$9:$H$38,4,FALSE))</f>
        <v/>
      </c>
      <c r="R42" s="139" t="str">
        <f>IF($N42="","",VLOOKUP($N42,'Angaben zu den Kursstandorten'!$C$9:$H$38,5,FALSE))</f>
        <v/>
      </c>
      <c r="S42" s="139" t="str">
        <f>IF($N42="","",VLOOKUP($N42,'Angaben zu den Kursstandorten'!$C$9:$H$38,6,FALSE))</f>
        <v/>
      </c>
      <c r="T42" s="13"/>
    </row>
    <row r="43" spans="2:20" s="11" customFormat="1" ht="18.75" customHeight="1" x14ac:dyDescent="0.2">
      <c r="B43" s="12"/>
      <c r="C43" s="124" t="str">
        <f>IF(OR(E43=0,E43=""),"",COUNTA($E$9:$E43)-COUNTIF(($E$9:$E43),0))</f>
        <v/>
      </c>
      <c r="D43" s="79"/>
      <c r="E43" s="79"/>
      <c r="F43" s="81"/>
      <c r="G43" s="81"/>
      <c r="H43" s="183"/>
      <c r="I43" s="154"/>
      <c r="J43" s="156" t="str">
        <f>IF(Tabelle8[[#This Row],[Kursniveau]]="","",VLOOKUP(Tabelle8[[#This Row],[Kursniveau]],Tabelle5[],2,FALSE))</f>
        <v/>
      </c>
      <c r="K43" s="82"/>
      <c r="L43" s="82"/>
      <c r="M43" s="50"/>
      <c r="N43" s="80"/>
      <c r="O43" s="139" t="str">
        <f>IF($N43="","",VLOOKUP($N43,'Angaben zu den Kursstandorten'!$C$9:$H$38,2,FALSE))</f>
        <v/>
      </c>
      <c r="P43" s="139" t="str">
        <f>IF($N43="","",VLOOKUP($N43,'Angaben zu den Kursstandorten'!$C$9:$H$38,3,FALSE))</f>
        <v/>
      </c>
      <c r="Q43" s="139" t="str">
        <f>IF($N43="","",VLOOKUP($N43,'Angaben zu den Kursstandorten'!$C$9:$H$38,4,FALSE))</f>
        <v/>
      </c>
      <c r="R43" s="139" t="str">
        <f>IF($N43="","",VLOOKUP($N43,'Angaben zu den Kursstandorten'!$C$9:$H$38,5,FALSE))</f>
        <v/>
      </c>
      <c r="S43" s="139" t="str">
        <f>IF($N43="","",VLOOKUP($N43,'Angaben zu den Kursstandorten'!$C$9:$H$38,6,FALSE))</f>
        <v/>
      </c>
      <c r="T43" s="13"/>
    </row>
    <row r="44" spans="2:20" s="11" customFormat="1" ht="18.75" customHeight="1" x14ac:dyDescent="0.2">
      <c r="B44" s="12"/>
      <c r="C44" s="124" t="str">
        <f>IF(OR(E44=0,E44=""),"",COUNTA($E$9:$E44)-COUNTIF(($E$9:$E44),0))</f>
        <v/>
      </c>
      <c r="D44" s="79"/>
      <c r="E44" s="79"/>
      <c r="F44" s="81"/>
      <c r="G44" s="81"/>
      <c r="H44" s="183"/>
      <c r="I44" s="154"/>
      <c r="J44" s="156" t="str">
        <f>IF(Tabelle8[[#This Row],[Kursniveau]]="","",VLOOKUP(Tabelle8[[#This Row],[Kursniveau]],Tabelle5[],2,FALSE))</f>
        <v/>
      </c>
      <c r="K44" s="82"/>
      <c r="L44" s="82"/>
      <c r="M44" s="50"/>
      <c r="N44" s="80"/>
      <c r="O44" s="139" t="str">
        <f>IF($N44="","",VLOOKUP($N44,'Angaben zu den Kursstandorten'!$C$9:$H$38,2,FALSE))</f>
        <v/>
      </c>
      <c r="P44" s="139" t="str">
        <f>IF($N44="","",VLOOKUP($N44,'Angaben zu den Kursstandorten'!$C$9:$H$38,3,FALSE))</f>
        <v/>
      </c>
      <c r="Q44" s="139" t="str">
        <f>IF($N44="","",VLOOKUP($N44,'Angaben zu den Kursstandorten'!$C$9:$H$38,4,FALSE))</f>
        <v/>
      </c>
      <c r="R44" s="139" t="str">
        <f>IF($N44="","",VLOOKUP($N44,'Angaben zu den Kursstandorten'!$C$9:$H$38,5,FALSE))</f>
        <v/>
      </c>
      <c r="S44" s="139" t="str">
        <f>IF($N44="","",VLOOKUP($N44,'Angaben zu den Kursstandorten'!$C$9:$H$38,6,FALSE))</f>
        <v/>
      </c>
      <c r="T44" s="13"/>
    </row>
    <row r="45" spans="2:20" s="11" customFormat="1" ht="18.75" customHeight="1" x14ac:dyDescent="0.2">
      <c r="B45" s="12"/>
      <c r="C45" s="124" t="str">
        <f>IF(OR(E45=0,E45=""),"",COUNTA($E$9:$E45)-COUNTIF(($E$9:$E45),0))</f>
        <v/>
      </c>
      <c r="D45" s="79"/>
      <c r="E45" s="79"/>
      <c r="F45" s="81"/>
      <c r="G45" s="81"/>
      <c r="H45" s="183"/>
      <c r="I45" s="154"/>
      <c r="J45" s="156" t="str">
        <f>IF(Tabelle8[[#This Row],[Kursniveau]]="","",VLOOKUP(Tabelle8[[#This Row],[Kursniveau]],Tabelle5[],2,FALSE))</f>
        <v/>
      </c>
      <c r="K45" s="82"/>
      <c r="L45" s="82"/>
      <c r="M45" s="50"/>
      <c r="N45" s="80"/>
      <c r="O45" s="139" t="str">
        <f>IF($N45="","",VLOOKUP($N45,'Angaben zu den Kursstandorten'!$C$9:$H$38,2,FALSE))</f>
        <v/>
      </c>
      <c r="P45" s="139" t="str">
        <f>IF($N45="","",VLOOKUP($N45,'Angaben zu den Kursstandorten'!$C$9:$H$38,3,FALSE))</f>
        <v/>
      </c>
      <c r="Q45" s="139" t="str">
        <f>IF($N45="","",VLOOKUP($N45,'Angaben zu den Kursstandorten'!$C$9:$H$38,4,FALSE))</f>
        <v/>
      </c>
      <c r="R45" s="139" t="str">
        <f>IF($N45="","",VLOOKUP($N45,'Angaben zu den Kursstandorten'!$C$9:$H$38,5,FALSE))</f>
        <v/>
      </c>
      <c r="S45" s="139" t="str">
        <f>IF($N45="","",VLOOKUP($N45,'Angaben zu den Kursstandorten'!$C$9:$H$38,6,FALSE))</f>
        <v/>
      </c>
      <c r="T45" s="13"/>
    </row>
    <row r="46" spans="2:20" s="11" customFormat="1" ht="18.75" customHeight="1" x14ac:dyDescent="0.2">
      <c r="B46" s="12"/>
      <c r="C46" s="124" t="str">
        <f>IF(OR(E46=0,E46=""),"",COUNTA($E$9:$E46)-COUNTIF(($E$9:$E46),0))</f>
        <v/>
      </c>
      <c r="D46" s="79"/>
      <c r="E46" s="79"/>
      <c r="F46" s="81"/>
      <c r="G46" s="81"/>
      <c r="H46" s="183"/>
      <c r="I46" s="154"/>
      <c r="J46" s="156" t="str">
        <f>IF(Tabelle8[[#This Row],[Kursniveau]]="","",VLOOKUP(Tabelle8[[#This Row],[Kursniveau]],Tabelle5[],2,FALSE))</f>
        <v/>
      </c>
      <c r="K46" s="82"/>
      <c r="L46" s="82"/>
      <c r="M46" s="50"/>
      <c r="N46" s="80"/>
      <c r="O46" s="139" t="str">
        <f>IF($N46="","",VLOOKUP($N46,'Angaben zu den Kursstandorten'!$C$9:$H$38,2,FALSE))</f>
        <v/>
      </c>
      <c r="P46" s="139" t="str">
        <f>IF($N46="","",VLOOKUP($N46,'Angaben zu den Kursstandorten'!$C$9:$H$38,3,FALSE))</f>
        <v/>
      </c>
      <c r="Q46" s="139" t="str">
        <f>IF($N46="","",VLOOKUP($N46,'Angaben zu den Kursstandorten'!$C$9:$H$38,4,FALSE))</f>
        <v/>
      </c>
      <c r="R46" s="139" t="str">
        <f>IF($N46="","",VLOOKUP($N46,'Angaben zu den Kursstandorten'!$C$9:$H$38,5,FALSE))</f>
        <v/>
      </c>
      <c r="S46" s="139" t="str">
        <f>IF($N46="","",VLOOKUP($N46,'Angaben zu den Kursstandorten'!$C$9:$H$38,6,FALSE))</f>
        <v/>
      </c>
      <c r="T46" s="13"/>
    </row>
    <row r="47" spans="2:20" s="11" customFormat="1" ht="18.75" customHeight="1" x14ac:dyDescent="0.2">
      <c r="B47" s="12"/>
      <c r="C47" s="124" t="str">
        <f>IF(OR(E47=0,E47=""),"",COUNTA($E$9:$E47)-COUNTIF(($E$9:$E47),0))</f>
        <v/>
      </c>
      <c r="D47" s="79"/>
      <c r="E47" s="79"/>
      <c r="F47" s="81"/>
      <c r="G47" s="81"/>
      <c r="H47" s="183"/>
      <c r="I47" s="154"/>
      <c r="J47" s="156" t="str">
        <f>IF(Tabelle8[[#This Row],[Kursniveau]]="","",VLOOKUP(Tabelle8[[#This Row],[Kursniveau]],Tabelle5[],2,FALSE))</f>
        <v/>
      </c>
      <c r="K47" s="82"/>
      <c r="L47" s="82"/>
      <c r="M47" s="50"/>
      <c r="N47" s="80"/>
      <c r="O47" s="139" t="str">
        <f>IF($N47="","",VLOOKUP($N47,'Angaben zu den Kursstandorten'!$C$9:$H$38,2,FALSE))</f>
        <v/>
      </c>
      <c r="P47" s="139" t="str">
        <f>IF($N47="","",VLOOKUP($N47,'Angaben zu den Kursstandorten'!$C$9:$H$38,3,FALSE))</f>
        <v/>
      </c>
      <c r="Q47" s="139" t="str">
        <f>IF($N47="","",VLOOKUP($N47,'Angaben zu den Kursstandorten'!$C$9:$H$38,4,FALSE))</f>
        <v/>
      </c>
      <c r="R47" s="139" t="str">
        <f>IF($N47="","",VLOOKUP($N47,'Angaben zu den Kursstandorten'!$C$9:$H$38,5,FALSE))</f>
        <v/>
      </c>
      <c r="S47" s="139" t="str">
        <f>IF($N47="","",VLOOKUP($N47,'Angaben zu den Kursstandorten'!$C$9:$H$38,6,FALSE))</f>
        <v/>
      </c>
      <c r="T47" s="13"/>
    </row>
    <row r="48" spans="2:20" s="11" customFormat="1" ht="18.75" customHeight="1" x14ac:dyDescent="0.2">
      <c r="B48" s="12"/>
      <c r="C48" s="124" t="str">
        <f>IF(OR(E48=0,E48=""),"",COUNTA($E$9:$E48)-COUNTIF(($E$9:$E48),0))</f>
        <v/>
      </c>
      <c r="D48" s="79"/>
      <c r="E48" s="79"/>
      <c r="F48" s="81"/>
      <c r="G48" s="81"/>
      <c r="H48" s="183"/>
      <c r="I48" s="154"/>
      <c r="J48" s="156" t="str">
        <f>IF(Tabelle8[[#This Row],[Kursniveau]]="","",VLOOKUP(Tabelle8[[#This Row],[Kursniveau]],Tabelle5[],2,FALSE))</f>
        <v/>
      </c>
      <c r="K48" s="82"/>
      <c r="L48" s="82"/>
      <c r="M48" s="50"/>
      <c r="N48" s="80"/>
      <c r="O48" s="139" t="str">
        <f>IF($N48="","",VLOOKUP($N48,'Angaben zu den Kursstandorten'!$C$9:$H$38,2,FALSE))</f>
        <v/>
      </c>
      <c r="P48" s="139" t="str">
        <f>IF($N48="","",VLOOKUP($N48,'Angaben zu den Kursstandorten'!$C$9:$H$38,3,FALSE))</f>
        <v/>
      </c>
      <c r="Q48" s="139" t="str">
        <f>IF($N48="","",VLOOKUP($N48,'Angaben zu den Kursstandorten'!$C$9:$H$38,4,FALSE))</f>
        <v/>
      </c>
      <c r="R48" s="139" t="str">
        <f>IF($N48="","",VLOOKUP($N48,'Angaben zu den Kursstandorten'!$C$9:$H$38,5,FALSE))</f>
        <v/>
      </c>
      <c r="S48" s="139" t="str">
        <f>IF($N48="","",VLOOKUP($N48,'Angaben zu den Kursstandorten'!$C$9:$H$38,6,FALSE))</f>
        <v/>
      </c>
      <c r="T48" s="13"/>
    </row>
    <row r="49" spans="2:20" s="11" customFormat="1" ht="18.75" customHeight="1" x14ac:dyDescent="0.2">
      <c r="B49" s="12"/>
      <c r="C49" s="124" t="str">
        <f>IF(OR(E49=0,E49=""),"",COUNTA($E$9:$E49)-COUNTIF(($E$9:$E49),0))</f>
        <v/>
      </c>
      <c r="D49" s="79"/>
      <c r="E49" s="79"/>
      <c r="F49" s="81"/>
      <c r="G49" s="81"/>
      <c r="H49" s="183"/>
      <c r="I49" s="154"/>
      <c r="J49" s="156" t="str">
        <f>IF(Tabelle8[[#This Row],[Kursniveau]]="","",VLOOKUP(Tabelle8[[#This Row],[Kursniveau]],Tabelle5[],2,FALSE))</f>
        <v/>
      </c>
      <c r="K49" s="82"/>
      <c r="L49" s="82"/>
      <c r="M49" s="50"/>
      <c r="N49" s="80"/>
      <c r="O49" s="139" t="str">
        <f>IF($N49="","",VLOOKUP($N49,'Angaben zu den Kursstandorten'!$C$9:$H$38,2,FALSE))</f>
        <v/>
      </c>
      <c r="P49" s="139" t="str">
        <f>IF($N49="","",VLOOKUP($N49,'Angaben zu den Kursstandorten'!$C$9:$H$38,3,FALSE))</f>
        <v/>
      </c>
      <c r="Q49" s="139" t="str">
        <f>IF($N49="","",VLOOKUP($N49,'Angaben zu den Kursstandorten'!$C$9:$H$38,4,FALSE))</f>
        <v/>
      </c>
      <c r="R49" s="139" t="str">
        <f>IF($N49="","",VLOOKUP($N49,'Angaben zu den Kursstandorten'!$C$9:$H$38,5,FALSE))</f>
        <v/>
      </c>
      <c r="S49" s="139" t="str">
        <f>IF($N49="","",VLOOKUP($N49,'Angaben zu den Kursstandorten'!$C$9:$H$38,6,FALSE))</f>
        <v/>
      </c>
      <c r="T49" s="13"/>
    </row>
    <row r="50" spans="2:20" s="11" customFormat="1" ht="18.75" customHeight="1" x14ac:dyDescent="0.2">
      <c r="B50" s="12"/>
      <c r="C50" s="124" t="str">
        <f>IF(OR(E50=0,E50=""),"",COUNTA($E$9:$E50)-COUNTIF(($E$9:$E50),0))</f>
        <v/>
      </c>
      <c r="D50" s="79"/>
      <c r="E50" s="79"/>
      <c r="F50" s="81"/>
      <c r="G50" s="81"/>
      <c r="H50" s="183"/>
      <c r="I50" s="154"/>
      <c r="J50" s="156" t="str">
        <f>IF(Tabelle8[[#This Row],[Kursniveau]]="","",VLOOKUP(Tabelle8[[#This Row],[Kursniveau]],Tabelle5[],2,FALSE))</f>
        <v/>
      </c>
      <c r="K50" s="82"/>
      <c r="L50" s="82"/>
      <c r="M50" s="50"/>
      <c r="N50" s="80"/>
      <c r="O50" s="139" t="str">
        <f>IF($N50="","",VLOOKUP($N50,'Angaben zu den Kursstandorten'!$C$9:$H$38,2,FALSE))</f>
        <v/>
      </c>
      <c r="P50" s="139" t="str">
        <f>IF($N50="","",VLOOKUP($N50,'Angaben zu den Kursstandorten'!$C$9:$H$38,3,FALSE))</f>
        <v/>
      </c>
      <c r="Q50" s="139" t="str">
        <f>IF($N50="","",VLOOKUP($N50,'Angaben zu den Kursstandorten'!$C$9:$H$38,4,FALSE))</f>
        <v/>
      </c>
      <c r="R50" s="139" t="str">
        <f>IF($N50="","",VLOOKUP($N50,'Angaben zu den Kursstandorten'!$C$9:$H$38,5,FALSE))</f>
        <v/>
      </c>
      <c r="S50" s="139" t="str">
        <f>IF($N50="","",VLOOKUP($N50,'Angaben zu den Kursstandorten'!$C$9:$H$38,6,FALSE))</f>
        <v/>
      </c>
      <c r="T50" s="13"/>
    </row>
    <row r="51" spans="2:20" s="11" customFormat="1" ht="18.75" customHeight="1" x14ac:dyDescent="0.2">
      <c r="B51" s="12"/>
      <c r="C51" s="124" t="str">
        <f>IF(OR(E51=0,E51=""),"",COUNTA($E$9:$E51)-COUNTIF(($E$9:$E51),0))</f>
        <v/>
      </c>
      <c r="D51" s="79"/>
      <c r="E51" s="79"/>
      <c r="F51" s="81"/>
      <c r="G51" s="81"/>
      <c r="H51" s="183"/>
      <c r="I51" s="154"/>
      <c r="J51" s="156" t="str">
        <f>IF(Tabelle8[[#This Row],[Kursniveau]]="","",VLOOKUP(Tabelle8[[#This Row],[Kursniveau]],Tabelle5[],2,FALSE))</f>
        <v/>
      </c>
      <c r="K51" s="82"/>
      <c r="L51" s="82"/>
      <c r="M51" s="50"/>
      <c r="N51" s="80"/>
      <c r="O51" s="139" t="str">
        <f>IF($N51="","",VLOOKUP($N51,'Angaben zu den Kursstandorten'!$C$9:$H$38,2,FALSE))</f>
        <v/>
      </c>
      <c r="P51" s="139" t="str">
        <f>IF($N51="","",VLOOKUP($N51,'Angaben zu den Kursstandorten'!$C$9:$H$38,3,FALSE))</f>
        <v/>
      </c>
      <c r="Q51" s="139" t="str">
        <f>IF($N51="","",VLOOKUP($N51,'Angaben zu den Kursstandorten'!$C$9:$H$38,4,FALSE))</f>
        <v/>
      </c>
      <c r="R51" s="139" t="str">
        <f>IF($N51="","",VLOOKUP($N51,'Angaben zu den Kursstandorten'!$C$9:$H$38,5,FALSE))</f>
        <v/>
      </c>
      <c r="S51" s="139" t="str">
        <f>IF($N51="","",VLOOKUP($N51,'Angaben zu den Kursstandorten'!$C$9:$H$38,6,FALSE))</f>
        <v/>
      </c>
      <c r="T51" s="13"/>
    </row>
    <row r="52" spans="2:20" s="11" customFormat="1" ht="18.75" customHeight="1" x14ac:dyDescent="0.2">
      <c r="B52" s="12"/>
      <c r="C52" s="124" t="str">
        <f>IF(OR(E52=0,E52=""),"",COUNTA($E$9:$E52)-COUNTIF(($E$9:$E52),0))</f>
        <v/>
      </c>
      <c r="D52" s="79"/>
      <c r="E52" s="79"/>
      <c r="F52" s="81"/>
      <c r="G52" s="81"/>
      <c r="H52" s="183"/>
      <c r="I52" s="154"/>
      <c r="J52" s="156" t="str">
        <f>IF(Tabelle8[[#This Row],[Kursniveau]]="","",VLOOKUP(Tabelle8[[#This Row],[Kursniveau]],Tabelle5[],2,FALSE))</f>
        <v/>
      </c>
      <c r="K52" s="82"/>
      <c r="L52" s="82"/>
      <c r="M52" s="50"/>
      <c r="N52" s="80"/>
      <c r="O52" s="139" t="str">
        <f>IF($N52="","",VLOOKUP($N52,'Angaben zu den Kursstandorten'!$C$9:$H$38,2,FALSE))</f>
        <v/>
      </c>
      <c r="P52" s="139" t="str">
        <f>IF($N52="","",VLOOKUP($N52,'Angaben zu den Kursstandorten'!$C$9:$H$38,3,FALSE))</f>
        <v/>
      </c>
      <c r="Q52" s="139" t="str">
        <f>IF($N52="","",VLOOKUP($N52,'Angaben zu den Kursstandorten'!$C$9:$H$38,4,FALSE))</f>
        <v/>
      </c>
      <c r="R52" s="139" t="str">
        <f>IF($N52="","",VLOOKUP($N52,'Angaben zu den Kursstandorten'!$C$9:$H$38,5,FALSE))</f>
        <v/>
      </c>
      <c r="S52" s="139" t="str">
        <f>IF($N52="","",VLOOKUP($N52,'Angaben zu den Kursstandorten'!$C$9:$H$38,6,FALSE))</f>
        <v/>
      </c>
      <c r="T52" s="13"/>
    </row>
    <row r="53" spans="2:20" s="11" customFormat="1" ht="18.75" customHeight="1" x14ac:dyDescent="0.2">
      <c r="B53" s="12"/>
      <c r="C53" s="124" t="str">
        <f>IF(OR(E53=0,E53=""),"",COUNTA($E$9:$E53)-COUNTIF(($E$9:$E53),0))</f>
        <v/>
      </c>
      <c r="D53" s="79"/>
      <c r="E53" s="79"/>
      <c r="F53" s="81"/>
      <c r="G53" s="81"/>
      <c r="H53" s="183"/>
      <c r="I53" s="154"/>
      <c r="J53" s="156" t="str">
        <f>IF(Tabelle8[[#This Row],[Kursniveau]]="","",VLOOKUP(Tabelle8[[#This Row],[Kursniveau]],Tabelle5[],2,FALSE))</f>
        <v/>
      </c>
      <c r="K53" s="82"/>
      <c r="L53" s="82"/>
      <c r="M53" s="50"/>
      <c r="N53" s="80"/>
      <c r="O53" s="139" t="str">
        <f>IF($N53="","",VLOOKUP($N53,'Angaben zu den Kursstandorten'!$C$9:$H$38,2,FALSE))</f>
        <v/>
      </c>
      <c r="P53" s="139" t="str">
        <f>IF($N53="","",VLOOKUP($N53,'Angaben zu den Kursstandorten'!$C$9:$H$38,3,FALSE))</f>
        <v/>
      </c>
      <c r="Q53" s="139" t="str">
        <f>IF($N53="","",VLOOKUP($N53,'Angaben zu den Kursstandorten'!$C$9:$H$38,4,FALSE))</f>
        <v/>
      </c>
      <c r="R53" s="139" t="str">
        <f>IF($N53="","",VLOOKUP($N53,'Angaben zu den Kursstandorten'!$C$9:$H$38,5,FALSE))</f>
        <v/>
      </c>
      <c r="S53" s="139" t="str">
        <f>IF($N53="","",VLOOKUP($N53,'Angaben zu den Kursstandorten'!$C$9:$H$38,6,FALSE))</f>
        <v/>
      </c>
      <c r="T53" s="13"/>
    </row>
    <row r="54" spans="2:20" s="11" customFormat="1" ht="18.75" customHeight="1" x14ac:dyDescent="0.2">
      <c r="B54" s="12"/>
      <c r="C54" s="124" t="str">
        <f>IF(OR(E54=0,E54=""),"",COUNTA($E$9:$E54)-COUNTIF(($E$9:$E54),0))</f>
        <v/>
      </c>
      <c r="D54" s="79"/>
      <c r="E54" s="79"/>
      <c r="F54" s="81"/>
      <c r="G54" s="81"/>
      <c r="H54" s="183"/>
      <c r="I54" s="154"/>
      <c r="J54" s="156" t="str">
        <f>IF(Tabelle8[[#This Row],[Kursniveau]]="","",VLOOKUP(Tabelle8[[#This Row],[Kursniveau]],Tabelle5[],2,FALSE))</f>
        <v/>
      </c>
      <c r="K54" s="82"/>
      <c r="L54" s="82"/>
      <c r="M54" s="50"/>
      <c r="N54" s="80"/>
      <c r="O54" s="139" t="str">
        <f>IF($N54="","",VLOOKUP($N54,'Angaben zu den Kursstandorten'!$C$9:$H$38,2,FALSE))</f>
        <v/>
      </c>
      <c r="P54" s="139" t="str">
        <f>IF($N54="","",VLOOKUP($N54,'Angaben zu den Kursstandorten'!$C$9:$H$38,3,FALSE))</f>
        <v/>
      </c>
      <c r="Q54" s="139" t="str">
        <f>IF($N54="","",VLOOKUP($N54,'Angaben zu den Kursstandorten'!$C$9:$H$38,4,FALSE))</f>
        <v/>
      </c>
      <c r="R54" s="139" t="str">
        <f>IF($N54="","",VLOOKUP($N54,'Angaben zu den Kursstandorten'!$C$9:$H$38,5,FALSE))</f>
        <v/>
      </c>
      <c r="S54" s="139" t="str">
        <f>IF($N54="","",VLOOKUP($N54,'Angaben zu den Kursstandorten'!$C$9:$H$38,6,FALSE))</f>
        <v/>
      </c>
      <c r="T54" s="13"/>
    </row>
    <row r="55" spans="2:20" s="11" customFormat="1" ht="18.75" customHeight="1" x14ac:dyDescent="0.2">
      <c r="B55" s="12"/>
      <c r="C55" s="124" t="str">
        <f>IF(OR(E55=0,E55=""),"",COUNTA($E$9:$E55)-COUNTIF(($E$9:$E55),0))</f>
        <v/>
      </c>
      <c r="D55" s="79"/>
      <c r="E55" s="79"/>
      <c r="F55" s="81"/>
      <c r="G55" s="81"/>
      <c r="H55" s="183"/>
      <c r="I55" s="154"/>
      <c r="J55" s="156" t="str">
        <f>IF(Tabelle8[[#This Row],[Kursniveau]]="","",VLOOKUP(Tabelle8[[#This Row],[Kursniveau]],Tabelle5[],2,FALSE))</f>
        <v/>
      </c>
      <c r="K55" s="82"/>
      <c r="L55" s="82"/>
      <c r="M55" s="50"/>
      <c r="N55" s="80"/>
      <c r="O55" s="139" t="str">
        <f>IF($N55="","",VLOOKUP($N55,'Angaben zu den Kursstandorten'!$C$9:$H$38,2,FALSE))</f>
        <v/>
      </c>
      <c r="P55" s="139" t="str">
        <f>IF($N55="","",VLOOKUP($N55,'Angaben zu den Kursstandorten'!$C$9:$H$38,3,FALSE))</f>
        <v/>
      </c>
      <c r="Q55" s="139" t="str">
        <f>IF($N55="","",VLOOKUP($N55,'Angaben zu den Kursstandorten'!$C$9:$H$38,4,FALSE))</f>
        <v/>
      </c>
      <c r="R55" s="139" t="str">
        <f>IF($N55="","",VLOOKUP($N55,'Angaben zu den Kursstandorten'!$C$9:$H$38,5,FALSE))</f>
        <v/>
      </c>
      <c r="S55" s="139" t="str">
        <f>IF($N55="","",VLOOKUP($N55,'Angaben zu den Kursstandorten'!$C$9:$H$38,6,FALSE))</f>
        <v/>
      </c>
      <c r="T55" s="13"/>
    </row>
    <row r="56" spans="2:20" s="11" customFormat="1" ht="18.75" customHeight="1" x14ac:dyDescent="0.2">
      <c r="B56" s="12"/>
      <c r="C56" s="124" t="str">
        <f>IF(OR(E56=0,E56=""),"",COUNTA($E$9:$E56)-COUNTIF(($E$9:$E56),0))</f>
        <v/>
      </c>
      <c r="D56" s="79"/>
      <c r="E56" s="79"/>
      <c r="F56" s="81"/>
      <c r="G56" s="81"/>
      <c r="H56" s="183"/>
      <c r="I56" s="154"/>
      <c r="J56" s="156" t="str">
        <f>IF(Tabelle8[[#This Row],[Kursniveau]]="","",VLOOKUP(Tabelle8[[#This Row],[Kursniveau]],Tabelle5[],2,FALSE))</f>
        <v/>
      </c>
      <c r="K56" s="82"/>
      <c r="L56" s="82"/>
      <c r="M56" s="50"/>
      <c r="N56" s="80"/>
      <c r="O56" s="139" t="str">
        <f>IF($N56="","",VLOOKUP($N56,'Angaben zu den Kursstandorten'!$C$9:$H$38,2,FALSE))</f>
        <v/>
      </c>
      <c r="P56" s="139" t="str">
        <f>IF($N56="","",VLOOKUP($N56,'Angaben zu den Kursstandorten'!$C$9:$H$38,3,FALSE))</f>
        <v/>
      </c>
      <c r="Q56" s="139" t="str">
        <f>IF($N56="","",VLOOKUP($N56,'Angaben zu den Kursstandorten'!$C$9:$H$38,4,FALSE))</f>
        <v/>
      </c>
      <c r="R56" s="139" t="str">
        <f>IF($N56="","",VLOOKUP($N56,'Angaben zu den Kursstandorten'!$C$9:$H$38,5,FALSE))</f>
        <v/>
      </c>
      <c r="S56" s="139" t="str">
        <f>IF($N56="","",VLOOKUP($N56,'Angaben zu den Kursstandorten'!$C$9:$H$38,6,FALSE))</f>
        <v/>
      </c>
      <c r="T56" s="13"/>
    </row>
    <row r="57" spans="2:20" s="11" customFormat="1" ht="18.75" customHeight="1" x14ac:dyDescent="0.2">
      <c r="B57" s="12"/>
      <c r="C57" s="124" t="str">
        <f>IF(OR(E57=0,E57=""),"",COUNTA($E$9:$E57)-COUNTIF(($E$9:$E57),0))</f>
        <v/>
      </c>
      <c r="D57" s="79"/>
      <c r="E57" s="79"/>
      <c r="F57" s="81"/>
      <c r="G57" s="81"/>
      <c r="H57" s="183"/>
      <c r="I57" s="154"/>
      <c r="J57" s="156" t="str">
        <f>IF(Tabelle8[[#This Row],[Kursniveau]]="","",VLOOKUP(Tabelle8[[#This Row],[Kursniveau]],Tabelle5[],2,FALSE))</f>
        <v/>
      </c>
      <c r="K57" s="82"/>
      <c r="L57" s="82"/>
      <c r="M57" s="50"/>
      <c r="N57" s="80"/>
      <c r="O57" s="139" t="str">
        <f>IF($N57="","",VLOOKUP($N57,'Angaben zu den Kursstandorten'!$C$9:$H$38,2,FALSE))</f>
        <v/>
      </c>
      <c r="P57" s="139" t="str">
        <f>IF($N57="","",VLOOKUP($N57,'Angaben zu den Kursstandorten'!$C$9:$H$38,3,FALSE))</f>
        <v/>
      </c>
      <c r="Q57" s="139" t="str">
        <f>IF($N57="","",VLOOKUP($N57,'Angaben zu den Kursstandorten'!$C$9:$H$38,4,FALSE))</f>
        <v/>
      </c>
      <c r="R57" s="139" t="str">
        <f>IF($N57="","",VLOOKUP($N57,'Angaben zu den Kursstandorten'!$C$9:$H$38,5,FALSE))</f>
        <v/>
      </c>
      <c r="S57" s="139" t="str">
        <f>IF($N57="","",VLOOKUP($N57,'Angaben zu den Kursstandorten'!$C$9:$H$38,6,FALSE))</f>
        <v/>
      </c>
      <c r="T57" s="13"/>
    </row>
    <row r="58" spans="2:20" s="11" customFormat="1" ht="18.75" customHeight="1" x14ac:dyDescent="0.2">
      <c r="B58" s="12"/>
      <c r="C58" s="124" t="str">
        <f>IF(OR(E58=0,E58=""),"",COUNTA($E$9:$E58)-COUNTIF(($E$9:$E58),0))</f>
        <v/>
      </c>
      <c r="D58" s="79"/>
      <c r="E58" s="79"/>
      <c r="F58" s="81"/>
      <c r="G58" s="81"/>
      <c r="H58" s="183"/>
      <c r="I58" s="154"/>
      <c r="J58" s="156" t="str">
        <f>IF(Tabelle8[[#This Row],[Kursniveau]]="","",VLOOKUP(Tabelle8[[#This Row],[Kursniveau]],Tabelle5[],2,FALSE))</f>
        <v/>
      </c>
      <c r="K58" s="82"/>
      <c r="L58" s="82"/>
      <c r="M58" s="50"/>
      <c r="N58" s="80"/>
      <c r="O58" s="139" t="str">
        <f>IF($N58="","",VLOOKUP($N58,'Angaben zu den Kursstandorten'!$C$9:$H$38,2,FALSE))</f>
        <v/>
      </c>
      <c r="P58" s="139" t="str">
        <f>IF($N58="","",VLOOKUP($N58,'Angaben zu den Kursstandorten'!$C$9:$H$38,3,FALSE))</f>
        <v/>
      </c>
      <c r="Q58" s="139" t="str">
        <f>IF($N58="","",VLOOKUP($N58,'Angaben zu den Kursstandorten'!$C$9:$H$38,4,FALSE))</f>
        <v/>
      </c>
      <c r="R58" s="139" t="str">
        <f>IF($N58="","",VLOOKUP($N58,'Angaben zu den Kursstandorten'!$C$9:$H$38,5,FALSE))</f>
        <v/>
      </c>
      <c r="S58" s="139" t="str">
        <f>IF($N58="","",VLOOKUP($N58,'Angaben zu den Kursstandorten'!$C$9:$H$38,6,FALSE))</f>
        <v/>
      </c>
      <c r="T58" s="13"/>
    </row>
    <row r="59" spans="2:20" s="11" customFormat="1" ht="18.75" customHeight="1" x14ac:dyDescent="0.2">
      <c r="B59" s="12"/>
      <c r="C59" s="124" t="str">
        <f>IF(OR(E59=0,E59=""),"",COUNTA($E$9:$E59)-COUNTIF(($E$9:$E59),0))</f>
        <v/>
      </c>
      <c r="D59" s="79"/>
      <c r="E59" s="79"/>
      <c r="F59" s="81"/>
      <c r="G59" s="81"/>
      <c r="H59" s="183"/>
      <c r="I59" s="154"/>
      <c r="J59" s="156" t="str">
        <f>IF(Tabelle8[[#This Row],[Kursniveau]]="","",VLOOKUP(Tabelle8[[#This Row],[Kursniveau]],Tabelle5[],2,FALSE))</f>
        <v/>
      </c>
      <c r="K59" s="82"/>
      <c r="L59" s="82"/>
      <c r="M59" s="50"/>
      <c r="N59" s="80"/>
      <c r="O59" s="139" t="str">
        <f>IF($N59="","",VLOOKUP($N59,'Angaben zu den Kursstandorten'!$C$9:$H$38,2,FALSE))</f>
        <v/>
      </c>
      <c r="P59" s="139" t="str">
        <f>IF($N59="","",VLOOKUP($N59,'Angaben zu den Kursstandorten'!$C$9:$H$38,3,FALSE))</f>
        <v/>
      </c>
      <c r="Q59" s="139" t="str">
        <f>IF($N59="","",VLOOKUP($N59,'Angaben zu den Kursstandorten'!$C$9:$H$38,4,FALSE))</f>
        <v/>
      </c>
      <c r="R59" s="139" t="str">
        <f>IF($N59="","",VLOOKUP($N59,'Angaben zu den Kursstandorten'!$C$9:$H$38,5,FALSE))</f>
        <v/>
      </c>
      <c r="S59" s="139" t="str">
        <f>IF($N59="","",VLOOKUP($N59,'Angaben zu den Kursstandorten'!$C$9:$H$38,6,FALSE))</f>
        <v/>
      </c>
      <c r="T59" s="13"/>
    </row>
    <row r="60" spans="2:20" s="11" customFormat="1" ht="18.75" customHeight="1" x14ac:dyDescent="0.2">
      <c r="B60" s="12"/>
      <c r="C60" s="124" t="str">
        <f>IF(OR(E60=0,E60=""),"",COUNTA($E$9:$E60)-COUNTIF(($E$9:$E60),0))</f>
        <v/>
      </c>
      <c r="D60" s="79"/>
      <c r="E60" s="79"/>
      <c r="F60" s="81"/>
      <c r="G60" s="81"/>
      <c r="H60" s="183"/>
      <c r="I60" s="154"/>
      <c r="J60" s="156" t="str">
        <f>IF(Tabelle8[[#This Row],[Kursniveau]]="","",VLOOKUP(Tabelle8[[#This Row],[Kursniveau]],Tabelle5[],2,FALSE))</f>
        <v/>
      </c>
      <c r="K60" s="82"/>
      <c r="L60" s="82"/>
      <c r="M60" s="50"/>
      <c r="N60" s="80"/>
      <c r="O60" s="139" t="str">
        <f>IF($N60="","",VLOOKUP($N60,'Angaben zu den Kursstandorten'!$C$9:$H$38,2,FALSE))</f>
        <v/>
      </c>
      <c r="P60" s="139" t="str">
        <f>IF($N60="","",VLOOKUP($N60,'Angaben zu den Kursstandorten'!$C$9:$H$38,3,FALSE))</f>
        <v/>
      </c>
      <c r="Q60" s="139" t="str">
        <f>IF($N60="","",VLOOKUP($N60,'Angaben zu den Kursstandorten'!$C$9:$H$38,4,FALSE))</f>
        <v/>
      </c>
      <c r="R60" s="139" t="str">
        <f>IF($N60="","",VLOOKUP($N60,'Angaben zu den Kursstandorten'!$C$9:$H$38,5,FALSE))</f>
        <v/>
      </c>
      <c r="S60" s="139" t="str">
        <f>IF($N60="","",VLOOKUP($N60,'Angaben zu den Kursstandorten'!$C$9:$H$38,6,FALSE))</f>
        <v/>
      </c>
      <c r="T60" s="13"/>
    </row>
    <row r="61" spans="2:20" s="11" customFormat="1" ht="18.75" customHeight="1" x14ac:dyDescent="0.2">
      <c r="B61" s="12"/>
      <c r="C61" s="124" t="str">
        <f>IF(OR(E61=0,E61=""),"",COUNTA($E$9:$E61)-COUNTIF(($E$9:$E61),0))</f>
        <v/>
      </c>
      <c r="D61" s="79"/>
      <c r="E61" s="79"/>
      <c r="F61" s="81"/>
      <c r="G61" s="81"/>
      <c r="H61" s="183"/>
      <c r="I61" s="154"/>
      <c r="J61" s="156" t="str">
        <f>IF(Tabelle8[[#This Row],[Kursniveau]]="","",VLOOKUP(Tabelle8[[#This Row],[Kursniveau]],Tabelle5[],2,FALSE))</f>
        <v/>
      </c>
      <c r="K61" s="82"/>
      <c r="L61" s="82"/>
      <c r="M61" s="50"/>
      <c r="N61" s="80"/>
      <c r="O61" s="139" t="str">
        <f>IF($N61="","",VLOOKUP($N61,'Angaben zu den Kursstandorten'!$C$9:$H$38,2,FALSE))</f>
        <v/>
      </c>
      <c r="P61" s="139" t="str">
        <f>IF($N61="","",VLOOKUP($N61,'Angaben zu den Kursstandorten'!$C$9:$H$38,3,FALSE))</f>
        <v/>
      </c>
      <c r="Q61" s="139" t="str">
        <f>IF($N61="","",VLOOKUP($N61,'Angaben zu den Kursstandorten'!$C$9:$H$38,4,FALSE))</f>
        <v/>
      </c>
      <c r="R61" s="139" t="str">
        <f>IF($N61="","",VLOOKUP($N61,'Angaben zu den Kursstandorten'!$C$9:$H$38,5,FALSE))</f>
        <v/>
      </c>
      <c r="S61" s="139" t="str">
        <f>IF($N61="","",VLOOKUP($N61,'Angaben zu den Kursstandorten'!$C$9:$H$38,6,FALSE))</f>
        <v/>
      </c>
      <c r="T61" s="13"/>
    </row>
    <row r="62" spans="2:20" s="11" customFormat="1" ht="18.75" customHeight="1" x14ac:dyDescent="0.2">
      <c r="B62" s="12"/>
      <c r="C62" s="124" t="str">
        <f>IF(OR(E62=0,E62=""),"",COUNTA($E$9:$E62)-COUNTIF(($E$9:$E62),0))</f>
        <v/>
      </c>
      <c r="D62" s="79"/>
      <c r="E62" s="79"/>
      <c r="F62" s="81"/>
      <c r="G62" s="81"/>
      <c r="H62" s="183"/>
      <c r="I62" s="154"/>
      <c r="J62" s="156" t="str">
        <f>IF(Tabelle8[[#This Row],[Kursniveau]]="","",VLOOKUP(Tabelle8[[#This Row],[Kursniveau]],Tabelle5[],2,FALSE))</f>
        <v/>
      </c>
      <c r="K62" s="82"/>
      <c r="L62" s="82"/>
      <c r="M62" s="50"/>
      <c r="N62" s="80"/>
      <c r="O62" s="139" t="str">
        <f>IF($N62="","",VLOOKUP($N62,'Angaben zu den Kursstandorten'!$C$9:$H$38,2,FALSE))</f>
        <v/>
      </c>
      <c r="P62" s="139" t="str">
        <f>IF($N62="","",VLOOKUP($N62,'Angaben zu den Kursstandorten'!$C$9:$H$38,3,FALSE))</f>
        <v/>
      </c>
      <c r="Q62" s="139" t="str">
        <f>IF($N62="","",VLOOKUP($N62,'Angaben zu den Kursstandorten'!$C$9:$H$38,4,FALSE))</f>
        <v/>
      </c>
      <c r="R62" s="139" t="str">
        <f>IF($N62="","",VLOOKUP($N62,'Angaben zu den Kursstandorten'!$C$9:$H$38,5,FALSE))</f>
        <v/>
      </c>
      <c r="S62" s="139" t="str">
        <f>IF($N62="","",VLOOKUP($N62,'Angaben zu den Kursstandorten'!$C$9:$H$38,6,FALSE))</f>
        <v/>
      </c>
      <c r="T62" s="13"/>
    </row>
    <row r="63" spans="2:20" s="11" customFormat="1" ht="18.75" customHeight="1" x14ac:dyDescent="0.2">
      <c r="B63" s="12"/>
      <c r="C63" s="124" t="str">
        <f>IF(OR(E63=0,E63=""),"",COUNTA($E$9:$E63)-COUNTIF(($E$9:$E63),0))</f>
        <v/>
      </c>
      <c r="D63" s="79"/>
      <c r="E63" s="79"/>
      <c r="F63" s="81"/>
      <c r="G63" s="81"/>
      <c r="H63" s="183"/>
      <c r="I63" s="154"/>
      <c r="J63" s="156" t="str">
        <f>IF(Tabelle8[[#This Row],[Kursniveau]]="","",VLOOKUP(Tabelle8[[#This Row],[Kursniveau]],Tabelle5[],2,FALSE))</f>
        <v/>
      </c>
      <c r="K63" s="82"/>
      <c r="L63" s="82"/>
      <c r="M63" s="50"/>
      <c r="N63" s="80"/>
      <c r="O63" s="139" t="str">
        <f>IF($N63="","",VLOOKUP($N63,'Angaben zu den Kursstandorten'!$C$9:$H$38,2,FALSE))</f>
        <v/>
      </c>
      <c r="P63" s="139" t="str">
        <f>IF($N63="","",VLOOKUP($N63,'Angaben zu den Kursstandorten'!$C$9:$H$38,3,FALSE))</f>
        <v/>
      </c>
      <c r="Q63" s="139" t="str">
        <f>IF($N63="","",VLOOKUP($N63,'Angaben zu den Kursstandorten'!$C$9:$H$38,4,FALSE))</f>
        <v/>
      </c>
      <c r="R63" s="139" t="str">
        <f>IF($N63="","",VLOOKUP($N63,'Angaben zu den Kursstandorten'!$C$9:$H$38,5,FALSE))</f>
        <v/>
      </c>
      <c r="S63" s="139" t="str">
        <f>IF($N63="","",VLOOKUP($N63,'Angaben zu den Kursstandorten'!$C$9:$H$38,6,FALSE))</f>
        <v/>
      </c>
      <c r="T63" s="13"/>
    </row>
    <row r="64" spans="2:20" s="11" customFormat="1" ht="18.75" customHeight="1" x14ac:dyDescent="0.2">
      <c r="B64" s="12"/>
      <c r="C64" s="124" t="str">
        <f>IF(OR(E64=0,E64=""),"",COUNTA($E$9:$E64)-COUNTIF(($E$9:$E64),0))</f>
        <v/>
      </c>
      <c r="D64" s="79"/>
      <c r="E64" s="79"/>
      <c r="F64" s="81"/>
      <c r="G64" s="81"/>
      <c r="H64" s="183"/>
      <c r="I64" s="154"/>
      <c r="J64" s="156" t="str">
        <f>IF(Tabelle8[[#This Row],[Kursniveau]]="","",VLOOKUP(Tabelle8[[#This Row],[Kursniveau]],Tabelle5[],2,FALSE))</f>
        <v/>
      </c>
      <c r="K64" s="82"/>
      <c r="L64" s="82"/>
      <c r="M64" s="50"/>
      <c r="N64" s="80"/>
      <c r="O64" s="139" t="str">
        <f>IF($N64="","",VLOOKUP($N64,'Angaben zu den Kursstandorten'!$C$9:$H$38,2,FALSE))</f>
        <v/>
      </c>
      <c r="P64" s="139" t="str">
        <f>IF($N64="","",VLOOKUP($N64,'Angaben zu den Kursstandorten'!$C$9:$H$38,3,FALSE))</f>
        <v/>
      </c>
      <c r="Q64" s="139" t="str">
        <f>IF($N64="","",VLOOKUP($N64,'Angaben zu den Kursstandorten'!$C$9:$H$38,4,FALSE))</f>
        <v/>
      </c>
      <c r="R64" s="139" t="str">
        <f>IF($N64="","",VLOOKUP($N64,'Angaben zu den Kursstandorten'!$C$9:$H$38,5,FALSE))</f>
        <v/>
      </c>
      <c r="S64" s="139" t="str">
        <f>IF($N64="","",VLOOKUP($N64,'Angaben zu den Kursstandorten'!$C$9:$H$38,6,FALSE))</f>
        <v/>
      </c>
      <c r="T64" s="13"/>
    </row>
    <row r="65" spans="2:20" s="11" customFormat="1" ht="18.75" customHeight="1" x14ac:dyDescent="0.2">
      <c r="B65" s="12"/>
      <c r="C65" s="124" t="str">
        <f>IF(OR(E65=0,E65=""),"",COUNTA($E$9:$E65)-COUNTIF(($E$9:$E65),0))</f>
        <v/>
      </c>
      <c r="D65" s="79"/>
      <c r="E65" s="79"/>
      <c r="F65" s="81"/>
      <c r="G65" s="81"/>
      <c r="H65" s="183"/>
      <c r="I65" s="154"/>
      <c r="J65" s="156" t="str">
        <f>IF(Tabelle8[[#This Row],[Kursniveau]]="","",VLOOKUP(Tabelle8[[#This Row],[Kursniveau]],Tabelle5[],2,FALSE))</f>
        <v/>
      </c>
      <c r="K65" s="82"/>
      <c r="L65" s="82"/>
      <c r="M65" s="50"/>
      <c r="N65" s="80"/>
      <c r="O65" s="139" t="str">
        <f>IF($N65="","",VLOOKUP($N65,'Angaben zu den Kursstandorten'!$C$9:$H$38,2,FALSE))</f>
        <v/>
      </c>
      <c r="P65" s="139" t="str">
        <f>IF($N65="","",VLOOKUP($N65,'Angaben zu den Kursstandorten'!$C$9:$H$38,3,FALSE))</f>
        <v/>
      </c>
      <c r="Q65" s="139" t="str">
        <f>IF($N65="","",VLOOKUP($N65,'Angaben zu den Kursstandorten'!$C$9:$H$38,4,FALSE))</f>
        <v/>
      </c>
      <c r="R65" s="139" t="str">
        <f>IF($N65="","",VLOOKUP($N65,'Angaben zu den Kursstandorten'!$C$9:$H$38,5,FALSE))</f>
        <v/>
      </c>
      <c r="S65" s="139" t="str">
        <f>IF($N65="","",VLOOKUP($N65,'Angaben zu den Kursstandorten'!$C$9:$H$38,6,FALSE))</f>
        <v/>
      </c>
      <c r="T65" s="13"/>
    </row>
    <row r="66" spans="2:20" s="11" customFormat="1" ht="18.75" customHeight="1" x14ac:dyDescent="0.2">
      <c r="B66" s="12"/>
      <c r="C66" s="124" t="str">
        <f>IF(OR(E66=0,E66=""),"",COUNTA($E$9:$E66)-COUNTIF(($E$9:$E66),0))</f>
        <v/>
      </c>
      <c r="D66" s="79"/>
      <c r="E66" s="79"/>
      <c r="F66" s="81"/>
      <c r="G66" s="81"/>
      <c r="H66" s="183"/>
      <c r="I66" s="154"/>
      <c r="J66" s="156" t="str">
        <f>IF(Tabelle8[[#This Row],[Kursniveau]]="","",VLOOKUP(Tabelle8[[#This Row],[Kursniveau]],Tabelle5[],2,FALSE))</f>
        <v/>
      </c>
      <c r="K66" s="82"/>
      <c r="L66" s="82"/>
      <c r="M66" s="50"/>
      <c r="N66" s="80"/>
      <c r="O66" s="139" t="str">
        <f>IF($N66="","",VLOOKUP($N66,'Angaben zu den Kursstandorten'!$C$9:$H$38,2,FALSE))</f>
        <v/>
      </c>
      <c r="P66" s="139" t="str">
        <f>IF($N66="","",VLOOKUP($N66,'Angaben zu den Kursstandorten'!$C$9:$H$38,3,FALSE))</f>
        <v/>
      </c>
      <c r="Q66" s="139" t="str">
        <f>IF($N66="","",VLOOKUP($N66,'Angaben zu den Kursstandorten'!$C$9:$H$38,4,FALSE))</f>
        <v/>
      </c>
      <c r="R66" s="139" t="str">
        <f>IF($N66="","",VLOOKUP($N66,'Angaben zu den Kursstandorten'!$C$9:$H$38,5,FALSE))</f>
        <v/>
      </c>
      <c r="S66" s="139" t="str">
        <f>IF($N66="","",VLOOKUP($N66,'Angaben zu den Kursstandorten'!$C$9:$H$38,6,FALSE))</f>
        <v/>
      </c>
      <c r="T66" s="13"/>
    </row>
    <row r="67" spans="2:20" s="11" customFormat="1" ht="18.75" customHeight="1" x14ac:dyDescent="0.2">
      <c r="B67" s="12"/>
      <c r="C67" s="124" t="str">
        <f>IF(OR(E67=0,E67=""),"",COUNTA($E$9:$E67)-COUNTIF(($E$9:$E67),0))</f>
        <v/>
      </c>
      <c r="D67" s="79"/>
      <c r="E67" s="79"/>
      <c r="F67" s="81"/>
      <c r="G67" s="81"/>
      <c r="H67" s="183"/>
      <c r="I67" s="154"/>
      <c r="J67" s="156" t="str">
        <f>IF(Tabelle8[[#This Row],[Kursniveau]]="","",VLOOKUP(Tabelle8[[#This Row],[Kursniveau]],Tabelle5[],2,FALSE))</f>
        <v/>
      </c>
      <c r="K67" s="82"/>
      <c r="L67" s="82"/>
      <c r="M67" s="50"/>
      <c r="N67" s="80"/>
      <c r="O67" s="139" t="str">
        <f>IF($N67="","",VLOOKUP($N67,'Angaben zu den Kursstandorten'!$C$9:$H$38,2,FALSE))</f>
        <v/>
      </c>
      <c r="P67" s="139" t="str">
        <f>IF($N67="","",VLOOKUP($N67,'Angaben zu den Kursstandorten'!$C$9:$H$38,3,FALSE))</f>
        <v/>
      </c>
      <c r="Q67" s="139" t="str">
        <f>IF($N67="","",VLOOKUP($N67,'Angaben zu den Kursstandorten'!$C$9:$H$38,4,FALSE))</f>
        <v/>
      </c>
      <c r="R67" s="139" t="str">
        <f>IF($N67="","",VLOOKUP($N67,'Angaben zu den Kursstandorten'!$C$9:$H$38,5,FALSE))</f>
        <v/>
      </c>
      <c r="S67" s="139" t="str">
        <f>IF($N67="","",VLOOKUP($N67,'Angaben zu den Kursstandorten'!$C$9:$H$38,6,FALSE))</f>
        <v/>
      </c>
      <c r="T67" s="13"/>
    </row>
    <row r="68" spans="2:20" s="11" customFormat="1" ht="18.75" customHeight="1" x14ac:dyDescent="0.2">
      <c r="B68" s="12"/>
      <c r="C68" s="124" t="str">
        <f>IF(OR(E68=0,E68=""),"",COUNTA($E$9:$E68)-COUNTIF(($E$9:$E68),0))</f>
        <v/>
      </c>
      <c r="D68" s="79"/>
      <c r="E68" s="79"/>
      <c r="F68" s="81"/>
      <c r="G68" s="81"/>
      <c r="H68" s="183"/>
      <c r="I68" s="154"/>
      <c r="J68" s="156" t="str">
        <f>IF(Tabelle8[[#This Row],[Kursniveau]]="","",VLOOKUP(Tabelle8[[#This Row],[Kursniveau]],Tabelle5[],2,FALSE))</f>
        <v/>
      </c>
      <c r="K68" s="82"/>
      <c r="L68" s="82"/>
      <c r="M68" s="50"/>
      <c r="N68" s="80"/>
      <c r="O68" s="139" t="str">
        <f>IF($N68="","",VLOOKUP($N68,'Angaben zu den Kursstandorten'!$C$9:$H$38,2,FALSE))</f>
        <v/>
      </c>
      <c r="P68" s="139" t="str">
        <f>IF($N68="","",VLOOKUP($N68,'Angaben zu den Kursstandorten'!$C$9:$H$38,3,FALSE))</f>
        <v/>
      </c>
      <c r="Q68" s="139" t="str">
        <f>IF($N68="","",VLOOKUP($N68,'Angaben zu den Kursstandorten'!$C$9:$H$38,4,FALSE))</f>
        <v/>
      </c>
      <c r="R68" s="139" t="str">
        <f>IF($N68="","",VLOOKUP($N68,'Angaben zu den Kursstandorten'!$C$9:$H$38,5,FALSE))</f>
        <v/>
      </c>
      <c r="S68" s="139" t="str">
        <f>IF($N68="","",VLOOKUP($N68,'Angaben zu den Kursstandorten'!$C$9:$H$38,6,FALSE))</f>
        <v/>
      </c>
      <c r="T68" s="13"/>
    </row>
    <row r="69" spans="2:20" s="11" customFormat="1" ht="18.75" customHeight="1" x14ac:dyDescent="0.2">
      <c r="B69" s="12"/>
      <c r="C69" s="124" t="str">
        <f>IF(OR(E69=0,E69=""),"",COUNTA($E$9:$E69)-COUNTIF(($E$9:$E69),0))</f>
        <v/>
      </c>
      <c r="D69" s="79"/>
      <c r="E69" s="79"/>
      <c r="F69" s="81"/>
      <c r="G69" s="81"/>
      <c r="H69" s="183"/>
      <c r="I69" s="154"/>
      <c r="J69" s="156" t="str">
        <f>IF(Tabelle8[[#This Row],[Kursniveau]]="","",VLOOKUP(Tabelle8[[#This Row],[Kursniveau]],Tabelle5[],2,FALSE))</f>
        <v/>
      </c>
      <c r="K69" s="82"/>
      <c r="L69" s="82"/>
      <c r="M69" s="50"/>
      <c r="N69" s="80"/>
      <c r="O69" s="139" t="str">
        <f>IF($N69="","",VLOOKUP($N69,'Angaben zu den Kursstandorten'!$C$9:$H$38,2,FALSE))</f>
        <v/>
      </c>
      <c r="P69" s="139" t="str">
        <f>IF($N69="","",VLOOKUP($N69,'Angaben zu den Kursstandorten'!$C$9:$H$38,3,FALSE))</f>
        <v/>
      </c>
      <c r="Q69" s="139" t="str">
        <f>IF($N69="","",VLOOKUP($N69,'Angaben zu den Kursstandorten'!$C$9:$H$38,4,FALSE))</f>
        <v/>
      </c>
      <c r="R69" s="139" t="str">
        <f>IF($N69="","",VLOOKUP($N69,'Angaben zu den Kursstandorten'!$C$9:$H$38,5,FALSE))</f>
        <v/>
      </c>
      <c r="S69" s="139" t="str">
        <f>IF($N69="","",VLOOKUP($N69,'Angaben zu den Kursstandorten'!$C$9:$H$38,6,FALSE))</f>
        <v/>
      </c>
      <c r="T69" s="13"/>
    </row>
    <row r="70" spans="2:20" s="11" customFormat="1" ht="18.75" customHeight="1" x14ac:dyDescent="0.2">
      <c r="B70" s="12"/>
      <c r="C70" s="124" t="str">
        <f>IF(OR(E70=0,E70=""),"",COUNTA($E$9:$E70)-COUNTIF(($E$9:$E70),0))</f>
        <v/>
      </c>
      <c r="D70" s="79"/>
      <c r="E70" s="79"/>
      <c r="F70" s="81"/>
      <c r="G70" s="81"/>
      <c r="H70" s="183"/>
      <c r="I70" s="154"/>
      <c r="J70" s="156" t="str">
        <f>IF(Tabelle8[[#This Row],[Kursniveau]]="","",VLOOKUP(Tabelle8[[#This Row],[Kursniveau]],Tabelle5[],2,FALSE))</f>
        <v/>
      </c>
      <c r="K70" s="82"/>
      <c r="L70" s="82"/>
      <c r="M70" s="50"/>
      <c r="N70" s="80"/>
      <c r="O70" s="139" t="str">
        <f>IF($N70="","",VLOOKUP($N70,'Angaben zu den Kursstandorten'!$C$9:$H$38,2,FALSE))</f>
        <v/>
      </c>
      <c r="P70" s="139" t="str">
        <f>IF($N70="","",VLOOKUP($N70,'Angaben zu den Kursstandorten'!$C$9:$H$38,3,FALSE))</f>
        <v/>
      </c>
      <c r="Q70" s="139" t="str">
        <f>IF($N70="","",VLOOKUP($N70,'Angaben zu den Kursstandorten'!$C$9:$H$38,4,FALSE))</f>
        <v/>
      </c>
      <c r="R70" s="139" t="str">
        <f>IF($N70="","",VLOOKUP($N70,'Angaben zu den Kursstandorten'!$C$9:$H$38,5,FALSE))</f>
        <v/>
      </c>
      <c r="S70" s="139" t="str">
        <f>IF($N70="","",VLOOKUP($N70,'Angaben zu den Kursstandorten'!$C$9:$H$38,6,FALSE))</f>
        <v/>
      </c>
      <c r="T70" s="13"/>
    </row>
    <row r="71" spans="2:20" s="11" customFormat="1" ht="18.75" customHeight="1" x14ac:dyDescent="0.2">
      <c r="B71" s="12"/>
      <c r="C71" s="124" t="str">
        <f>IF(OR(E71=0,E71=""),"",COUNTA($E$9:$E71)-COUNTIF(($E$9:$E71),0))</f>
        <v/>
      </c>
      <c r="D71" s="79"/>
      <c r="E71" s="79"/>
      <c r="F71" s="81"/>
      <c r="G71" s="81"/>
      <c r="H71" s="183"/>
      <c r="I71" s="154"/>
      <c r="J71" s="156" t="str">
        <f>IF(Tabelle8[[#This Row],[Kursniveau]]="","",VLOOKUP(Tabelle8[[#This Row],[Kursniveau]],Tabelle5[],2,FALSE))</f>
        <v/>
      </c>
      <c r="K71" s="82"/>
      <c r="L71" s="82"/>
      <c r="M71" s="50"/>
      <c r="N71" s="80"/>
      <c r="O71" s="139" t="str">
        <f>IF($N71="","",VLOOKUP($N71,'Angaben zu den Kursstandorten'!$C$9:$H$38,2,FALSE))</f>
        <v/>
      </c>
      <c r="P71" s="139" t="str">
        <f>IF($N71="","",VLOOKUP($N71,'Angaben zu den Kursstandorten'!$C$9:$H$38,3,FALSE))</f>
        <v/>
      </c>
      <c r="Q71" s="139" t="str">
        <f>IF($N71="","",VLOOKUP($N71,'Angaben zu den Kursstandorten'!$C$9:$H$38,4,FALSE))</f>
        <v/>
      </c>
      <c r="R71" s="139" t="str">
        <f>IF($N71="","",VLOOKUP($N71,'Angaben zu den Kursstandorten'!$C$9:$H$38,5,FALSE))</f>
        <v/>
      </c>
      <c r="S71" s="139" t="str">
        <f>IF($N71="","",VLOOKUP($N71,'Angaben zu den Kursstandorten'!$C$9:$H$38,6,FALSE))</f>
        <v/>
      </c>
      <c r="T71" s="13"/>
    </row>
    <row r="72" spans="2:20" s="11" customFormat="1" ht="18.75" customHeight="1" x14ac:dyDescent="0.2">
      <c r="B72" s="12"/>
      <c r="C72" s="124" t="str">
        <f>IF(OR(E72=0,E72=""),"",COUNTA($E$9:$E72)-COUNTIF(($E$9:$E72),0))</f>
        <v/>
      </c>
      <c r="D72" s="79"/>
      <c r="E72" s="79"/>
      <c r="F72" s="81"/>
      <c r="G72" s="81"/>
      <c r="H72" s="183"/>
      <c r="I72" s="154"/>
      <c r="J72" s="156" t="str">
        <f>IF(Tabelle8[[#This Row],[Kursniveau]]="","",VLOOKUP(Tabelle8[[#This Row],[Kursniveau]],Tabelle5[],2,FALSE))</f>
        <v/>
      </c>
      <c r="K72" s="82"/>
      <c r="L72" s="82"/>
      <c r="M72" s="50"/>
      <c r="N72" s="80"/>
      <c r="O72" s="139" t="str">
        <f>IF($N72="","",VLOOKUP($N72,'Angaben zu den Kursstandorten'!$C$9:$H$38,2,FALSE))</f>
        <v/>
      </c>
      <c r="P72" s="139" t="str">
        <f>IF($N72="","",VLOOKUP($N72,'Angaben zu den Kursstandorten'!$C$9:$H$38,3,FALSE))</f>
        <v/>
      </c>
      <c r="Q72" s="139" t="str">
        <f>IF($N72="","",VLOOKUP($N72,'Angaben zu den Kursstandorten'!$C$9:$H$38,4,FALSE))</f>
        <v/>
      </c>
      <c r="R72" s="139" t="str">
        <f>IF($N72="","",VLOOKUP($N72,'Angaben zu den Kursstandorten'!$C$9:$H$38,5,FALSE))</f>
        <v/>
      </c>
      <c r="S72" s="139" t="str">
        <f>IF($N72="","",VLOOKUP($N72,'Angaben zu den Kursstandorten'!$C$9:$H$38,6,FALSE))</f>
        <v/>
      </c>
      <c r="T72" s="13"/>
    </row>
    <row r="73" spans="2:20" s="11" customFormat="1" ht="18.75" customHeight="1" x14ac:dyDescent="0.2">
      <c r="B73" s="12"/>
      <c r="C73" s="124" t="str">
        <f>IF(OR(E73=0,E73=""),"",COUNTA($E$9:$E73)-COUNTIF(($E$9:$E73),0))</f>
        <v/>
      </c>
      <c r="D73" s="79"/>
      <c r="E73" s="79"/>
      <c r="F73" s="81"/>
      <c r="G73" s="81"/>
      <c r="H73" s="183"/>
      <c r="I73" s="154"/>
      <c r="J73" s="156" t="str">
        <f>IF(Tabelle8[[#This Row],[Kursniveau]]="","",VLOOKUP(Tabelle8[[#This Row],[Kursniveau]],Tabelle5[],2,FALSE))</f>
        <v/>
      </c>
      <c r="K73" s="82"/>
      <c r="L73" s="82"/>
      <c r="M73" s="50"/>
      <c r="N73" s="80"/>
      <c r="O73" s="139" t="str">
        <f>IF($N73="","",VLOOKUP($N73,'Angaben zu den Kursstandorten'!$C$9:$H$38,2,FALSE))</f>
        <v/>
      </c>
      <c r="P73" s="139" t="str">
        <f>IF($N73="","",VLOOKUP($N73,'Angaben zu den Kursstandorten'!$C$9:$H$38,3,FALSE))</f>
        <v/>
      </c>
      <c r="Q73" s="139" t="str">
        <f>IF($N73="","",VLOOKUP($N73,'Angaben zu den Kursstandorten'!$C$9:$H$38,4,FALSE))</f>
        <v/>
      </c>
      <c r="R73" s="139" t="str">
        <f>IF($N73="","",VLOOKUP($N73,'Angaben zu den Kursstandorten'!$C$9:$H$38,5,FALSE))</f>
        <v/>
      </c>
      <c r="S73" s="139" t="str">
        <f>IF($N73="","",VLOOKUP($N73,'Angaben zu den Kursstandorten'!$C$9:$H$38,6,FALSE))</f>
        <v/>
      </c>
      <c r="T73" s="13"/>
    </row>
    <row r="74" spans="2:20" s="11" customFormat="1" ht="18.75" customHeight="1" x14ac:dyDescent="0.2">
      <c r="B74" s="12"/>
      <c r="C74" s="124" t="str">
        <f>IF(OR(E74=0,E74=""),"",COUNTA($E$9:$E74)-COUNTIF(($E$9:$E74),0))</f>
        <v/>
      </c>
      <c r="D74" s="79"/>
      <c r="E74" s="79"/>
      <c r="F74" s="81"/>
      <c r="G74" s="81"/>
      <c r="H74" s="183"/>
      <c r="I74" s="154"/>
      <c r="J74" s="156" t="str">
        <f>IF(Tabelle8[[#This Row],[Kursniveau]]="","",VLOOKUP(Tabelle8[[#This Row],[Kursniveau]],Tabelle5[],2,FALSE))</f>
        <v/>
      </c>
      <c r="K74" s="82"/>
      <c r="L74" s="82"/>
      <c r="M74" s="50"/>
      <c r="N74" s="80"/>
      <c r="O74" s="139" t="str">
        <f>IF($N74="","",VLOOKUP($N74,'Angaben zu den Kursstandorten'!$C$9:$H$38,2,FALSE))</f>
        <v/>
      </c>
      <c r="P74" s="139" t="str">
        <f>IF($N74="","",VLOOKUP($N74,'Angaben zu den Kursstandorten'!$C$9:$H$38,3,FALSE))</f>
        <v/>
      </c>
      <c r="Q74" s="139" t="str">
        <f>IF($N74="","",VLOOKUP($N74,'Angaben zu den Kursstandorten'!$C$9:$H$38,4,FALSE))</f>
        <v/>
      </c>
      <c r="R74" s="139" t="str">
        <f>IF($N74="","",VLOOKUP($N74,'Angaben zu den Kursstandorten'!$C$9:$H$38,5,FALSE))</f>
        <v/>
      </c>
      <c r="S74" s="139" t="str">
        <f>IF($N74="","",VLOOKUP($N74,'Angaben zu den Kursstandorten'!$C$9:$H$38,6,FALSE))</f>
        <v/>
      </c>
      <c r="T74" s="13"/>
    </row>
    <row r="75" spans="2:20" s="11" customFormat="1" ht="18.75" customHeight="1" x14ac:dyDescent="0.2">
      <c r="B75" s="12"/>
      <c r="C75" s="124" t="str">
        <f>IF(OR(E75=0,E75=""),"",COUNTA($E$9:$E75)-COUNTIF(($E$9:$E75),0))</f>
        <v/>
      </c>
      <c r="D75" s="79"/>
      <c r="E75" s="79"/>
      <c r="F75" s="81"/>
      <c r="G75" s="81"/>
      <c r="H75" s="183"/>
      <c r="I75" s="154"/>
      <c r="J75" s="156" t="str">
        <f>IF(Tabelle8[[#This Row],[Kursniveau]]="","",VLOOKUP(Tabelle8[[#This Row],[Kursniveau]],Tabelle5[],2,FALSE))</f>
        <v/>
      </c>
      <c r="K75" s="82"/>
      <c r="L75" s="82"/>
      <c r="M75" s="50"/>
      <c r="N75" s="80"/>
      <c r="O75" s="139" t="str">
        <f>IF($N75="","",VLOOKUP($N75,'Angaben zu den Kursstandorten'!$C$9:$H$38,2,FALSE))</f>
        <v/>
      </c>
      <c r="P75" s="139" t="str">
        <f>IF($N75="","",VLOOKUP($N75,'Angaben zu den Kursstandorten'!$C$9:$H$38,3,FALSE))</f>
        <v/>
      </c>
      <c r="Q75" s="139" t="str">
        <f>IF($N75="","",VLOOKUP($N75,'Angaben zu den Kursstandorten'!$C$9:$H$38,4,FALSE))</f>
        <v/>
      </c>
      <c r="R75" s="139" t="str">
        <f>IF($N75="","",VLOOKUP($N75,'Angaben zu den Kursstandorten'!$C$9:$H$38,5,FALSE))</f>
        <v/>
      </c>
      <c r="S75" s="139" t="str">
        <f>IF($N75="","",VLOOKUP($N75,'Angaben zu den Kursstandorten'!$C$9:$H$38,6,FALSE))</f>
        <v/>
      </c>
      <c r="T75" s="13"/>
    </row>
    <row r="76" spans="2:20" s="11" customFormat="1" ht="18.75" customHeight="1" x14ac:dyDescent="0.2">
      <c r="B76" s="12"/>
      <c r="C76" s="124" t="str">
        <f>IF(OR(E76=0,E76=""),"",COUNTA($E$9:$E76)-COUNTIF(($E$9:$E76),0))</f>
        <v/>
      </c>
      <c r="D76" s="79"/>
      <c r="E76" s="79"/>
      <c r="F76" s="81"/>
      <c r="G76" s="81"/>
      <c r="H76" s="183"/>
      <c r="I76" s="154"/>
      <c r="J76" s="156" t="str">
        <f>IF(Tabelle8[[#This Row],[Kursniveau]]="","",VLOOKUP(Tabelle8[[#This Row],[Kursniveau]],Tabelle5[],2,FALSE))</f>
        <v/>
      </c>
      <c r="K76" s="82"/>
      <c r="L76" s="82"/>
      <c r="M76" s="50"/>
      <c r="N76" s="80"/>
      <c r="O76" s="139" t="str">
        <f>IF($N76="","",VLOOKUP($N76,'Angaben zu den Kursstandorten'!$C$9:$H$38,2,FALSE))</f>
        <v/>
      </c>
      <c r="P76" s="139" t="str">
        <f>IF($N76="","",VLOOKUP($N76,'Angaben zu den Kursstandorten'!$C$9:$H$38,3,FALSE))</f>
        <v/>
      </c>
      <c r="Q76" s="139" t="str">
        <f>IF($N76="","",VLOOKUP($N76,'Angaben zu den Kursstandorten'!$C$9:$H$38,4,FALSE))</f>
        <v/>
      </c>
      <c r="R76" s="139" t="str">
        <f>IF($N76="","",VLOOKUP($N76,'Angaben zu den Kursstandorten'!$C$9:$H$38,5,FALSE))</f>
        <v/>
      </c>
      <c r="S76" s="139" t="str">
        <f>IF($N76="","",VLOOKUP($N76,'Angaben zu den Kursstandorten'!$C$9:$H$38,6,FALSE))</f>
        <v/>
      </c>
      <c r="T76" s="13"/>
    </row>
    <row r="77" spans="2:20" s="11" customFormat="1" ht="18.75" customHeight="1" x14ac:dyDescent="0.2">
      <c r="B77" s="12"/>
      <c r="C77" s="124" t="str">
        <f>IF(OR(E77=0,E77=""),"",COUNTA($E$9:$E77)-COUNTIF(($E$9:$E77),0))</f>
        <v/>
      </c>
      <c r="D77" s="79"/>
      <c r="E77" s="79"/>
      <c r="F77" s="81"/>
      <c r="G77" s="81"/>
      <c r="H77" s="183"/>
      <c r="I77" s="154"/>
      <c r="J77" s="156" t="str">
        <f>IF(Tabelle8[[#This Row],[Kursniveau]]="","",VLOOKUP(Tabelle8[[#This Row],[Kursniveau]],Tabelle5[],2,FALSE))</f>
        <v/>
      </c>
      <c r="K77" s="82"/>
      <c r="L77" s="82"/>
      <c r="M77" s="50"/>
      <c r="N77" s="80"/>
      <c r="O77" s="139" t="str">
        <f>IF($N77="","",VLOOKUP($N77,'Angaben zu den Kursstandorten'!$C$9:$H$38,2,FALSE))</f>
        <v/>
      </c>
      <c r="P77" s="139" t="str">
        <f>IF($N77="","",VLOOKUP($N77,'Angaben zu den Kursstandorten'!$C$9:$H$38,3,FALSE))</f>
        <v/>
      </c>
      <c r="Q77" s="139" t="str">
        <f>IF($N77="","",VLOOKUP($N77,'Angaben zu den Kursstandorten'!$C$9:$H$38,4,FALSE))</f>
        <v/>
      </c>
      <c r="R77" s="139" t="str">
        <f>IF($N77="","",VLOOKUP($N77,'Angaben zu den Kursstandorten'!$C$9:$H$38,5,FALSE))</f>
        <v/>
      </c>
      <c r="S77" s="139" t="str">
        <f>IF($N77="","",VLOOKUP($N77,'Angaben zu den Kursstandorten'!$C$9:$H$38,6,FALSE))</f>
        <v/>
      </c>
      <c r="T77" s="13"/>
    </row>
    <row r="78" spans="2:20" s="11" customFormat="1" ht="18.75" customHeight="1" x14ac:dyDescent="0.2">
      <c r="B78" s="12"/>
      <c r="C78" s="124" t="str">
        <f>IF(OR(E78=0,E78=""),"",COUNTA($E$9:$E78)-COUNTIF(($E$9:$E78),0))</f>
        <v/>
      </c>
      <c r="D78" s="79"/>
      <c r="E78" s="79"/>
      <c r="F78" s="81"/>
      <c r="G78" s="81"/>
      <c r="H78" s="183"/>
      <c r="I78" s="154"/>
      <c r="J78" s="156" t="str">
        <f>IF(Tabelle8[[#This Row],[Kursniveau]]="","",VLOOKUP(Tabelle8[[#This Row],[Kursniveau]],Tabelle5[],2,FALSE))</f>
        <v/>
      </c>
      <c r="K78" s="82"/>
      <c r="L78" s="82"/>
      <c r="M78" s="50"/>
      <c r="N78" s="80"/>
      <c r="O78" s="139" t="str">
        <f>IF($N78="","",VLOOKUP($N78,'Angaben zu den Kursstandorten'!$C$9:$H$38,2,FALSE))</f>
        <v/>
      </c>
      <c r="P78" s="139" t="str">
        <f>IF($N78="","",VLOOKUP($N78,'Angaben zu den Kursstandorten'!$C$9:$H$38,3,FALSE))</f>
        <v/>
      </c>
      <c r="Q78" s="139" t="str">
        <f>IF($N78="","",VLOOKUP($N78,'Angaben zu den Kursstandorten'!$C$9:$H$38,4,FALSE))</f>
        <v/>
      </c>
      <c r="R78" s="139" t="str">
        <f>IF($N78="","",VLOOKUP($N78,'Angaben zu den Kursstandorten'!$C$9:$H$38,5,FALSE))</f>
        <v/>
      </c>
      <c r="S78" s="139" t="str">
        <f>IF($N78="","",VLOOKUP($N78,'Angaben zu den Kursstandorten'!$C$9:$H$38,6,FALSE))</f>
        <v/>
      </c>
      <c r="T78" s="13"/>
    </row>
    <row r="79" spans="2:20" s="11" customFormat="1" ht="18.75" customHeight="1" x14ac:dyDescent="0.2">
      <c r="B79" s="12"/>
      <c r="C79" s="124" t="str">
        <f>IF(OR(E79=0,E79=""),"",COUNTA($E$9:$E79)-COUNTIF(($E$9:$E79),0))</f>
        <v/>
      </c>
      <c r="D79" s="79"/>
      <c r="E79" s="79"/>
      <c r="F79" s="81"/>
      <c r="G79" s="81"/>
      <c r="H79" s="183"/>
      <c r="I79" s="154"/>
      <c r="J79" s="156" t="str">
        <f>IF(Tabelle8[[#This Row],[Kursniveau]]="","",VLOOKUP(Tabelle8[[#This Row],[Kursniveau]],Tabelle5[],2,FALSE))</f>
        <v/>
      </c>
      <c r="K79" s="82"/>
      <c r="L79" s="82"/>
      <c r="M79" s="50"/>
      <c r="N79" s="80"/>
      <c r="O79" s="139" t="str">
        <f>IF($N79="","",VLOOKUP($N79,'Angaben zu den Kursstandorten'!$C$9:$H$38,2,FALSE))</f>
        <v/>
      </c>
      <c r="P79" s="139" t="str">
        <f>IF($N79="","",VLOOKUP($N79,'Angaben zu den Kursstandorten'!$C$9:$H$38,3,FALSE))</f>
        <v/>
      </c>
      <c r="Q79" s="139" t="str">
        <f>IF($N79="","",VLOOKUP($N79,'Angaben zu den Kursstandorten'!$C$9:$H$38,4,FALSE))</f>
        <v/>
      </c>
      <c r="R79" s="139" t="str">
        <f>IF($N79="","",VLOOKUP($N79,'Angaben zu den Kursstandorten'!$C$9:$H$38,5,FALSE))</f>
        <v/>
      </c>
      <c r="S79" s="139" t="str">
        <f>IF($N79="","",VLOOKUP($N79,'Angaben zu den Kursstandorten'!$C$9:$H$38,6,FALSE))</f>
        <v/>
      </c>
      <c r="T79" s="13"/>
    </row>
    <row r="80" spans="2:20" s="11" customFormat="1" ht="18.75" customHeight="1" x14ac:dyDescent="0.2">
      <c r="B80" s="12"/>
      <c r="C80" s="124" t="str">
        <f>IF(OR(E80=0,E80=""),"",COUNTA($E$9:$E80)-COUNTIF(($E$9:$E80),0))</f>
        <v/>
      </c>
      <c r="D80" s="79"/>
      <c r="E80" s="79"/>
      <c r="F80" s="81"/>
      <c r="G80" s="81"/>
      <c r="H80" s="183"/>
      <c r="I80" s="154"/>
      <c r="J80" s="156" t="str">
        <f>IF(Tabelle8[[#This Row],[Kursniveau]]="","",VLOOKUP(Tabelle8[[#This Row],[Kursniveau]],Tabelle5[],2,FALSE))</f>
        <v/>
      </c>
      <c r="K80" s="82"/>
      <c r="L80" s="82"/>
      <c r="M80" s="50"/>
      <c r="N80" s="80"/>
      <c r="O80" s="139" t="str">
        <f>IF($N80="","",VLOOKUP($N80,'Angaben zu den Kursstandorten'!$C$9:$H$38,2,FALSE))</f>
        <v/>
      </c>
      <c r="P80" s="139" t="str">
        <f>IF($N80="","",VLOOKUP($N80,'Angaben zu den Kursstandorten'!$C$9:$H$38,3,FALSE))</f>
        <v/>
      </c>
      <c r="Q80" s="139" t="str">
        <f>IF($N80="","",VLOOKUP($N80,'Angaben zu den Kursstandorten'!$C$9:$H$38,4,FALSE))</f>
        <v/>
      </c>
      <c r="R80" s="139" t="str">
        <f>IF($N80="","",VLOOKUP($N80,'Angaben zu den Kursstandorten'!$C$9:$H$38,5,FALSE))</f>
        <v/>
      </c>
      <c r="S80" s="139" t="str">
        <f>IF($N80="","",VLOOKUP($N80,'Angaben zu den Kursstandorten'!$C$9:$H$38,6,FALSE))</f>
        <v/>
      </c>
      <c r="T80" s="13"/>
    </row>
    <row r="81" spans="2:20" s="11" customFormat="1" ht="18.75" customHeight="1" x14ac:dyDescent="0.2">
      <c r="B81" s="12"/>
      <c r="C81" s="124" t="str">
        <f>IF(OR(E81=0,E81=""),"",COUNTA($E$9:$E81)-COUNTIF(($E$9:$E81),0))</f>
        <v/>
      </c>
      <c r="D81" s="79"/>
      <c r="E81" s="79"/>
      <c r="F81" s="81"/>
      <c r="G81" s="81"/>
      <c r="H81" s="183"/>
      <c r="I81" s="154"/>
      <c r="J81" s="156" t="str">
        <f>IF(Tabelle8[[#This Row],[Kursniveau]]="","",VLOOKUP(Tabelle8[[#This Row],[Kursniveau]],Tabelle5[],2,FALSE))</f>
        <v/>
      </c>
      <c r="K81" s="82"/>
      <c r="L81" s="82"/>
      <c r="M81" s="50"/>
      <c r="N81" s="80"/>
      <c r="O81" s="139" t="str">
        <f>IF($N81="","",VLOOKUP($N81,'Angaben zu den Kursstandorten'!$C$9:$H$38,2,FALSE))</f>
        <v/>
      </c>
      <c r="P81" s="139" t="str">
        <f>IF($N81="","",VLOOKUP($N81,'Angaben zu den Kursstandorten'!$C$9:$H$38,3,FALSE))</f>
        <v/>
      </c>
      <c r="Q81" s="139" t="str">
        <f>IF($N81="","",VLOOKUP($N81,'Angaben zu den Kursstandorten'!$C$9:$H$38,4,FALSE))</f>
        <v/>
      </c>
      <c r="R81" s="139" t="str">
        <f>IF($N81="","",VLOOKUP($N81,'Angaben zu den Kursstandorten'!$C$9:$H$38,5,FALSE))</f>
        <v/>
      </c>
      <c r="S81" s="139" t="str">
        <f>IF($N81="","",VLOOKUP($N81,'Angaben zu den Kursstandorten'!$C$9:$H$38,6,FALSE))</f>
        <v/>
      </c>
      <c r="T81" s="13"/>
    </row>
    <row r="82" spans="2:20" s="11" customFormat="1" ht="18.75" customHeight="1" x14ac:dyDescent="0.2">
      <c r="B82" s="12"/>
      <c r="C82" s="124" t="str">
        <f>IF(OR(E82=0,E82=""),"",COUNTA($E$9:$E82)-COUNTIF(($E$9:$E82),0))</f>
        <v/>
      </c>
      <c r="D82" s="79"/>
      <c r="E82" s="79"/>
      <c r="F82" s="81"/>
      <c r="G82" s="81"/>
      <c r="H82" s="183"/>
      <c r="I82" s="154"/>
      <c r="J82" s="156" t="str">
        <f>IF(Tabelle8[[#This Row],[Kursniveau]]="","",VLOOKUP(Tabelle8[[#This Row],[Kursniveau]],Tabelle5[],2,FALSE))</f>
        <v/>
      </c>
      <c r="K82" s="82"/>
      <c r="L82" s="82"/>
      <c r="M82" s="50"/>
      <c r="N82" s="80"/>
      <c r="O82" s="139" t="str">
        <f>IF($N82="","",VLOOKUP($N82,'Angaben zu den Kursstandorten'!$C$9:$H$38,2,FALSE))</f>
        <v/>
      </c>
      <c r="P82" s="139" t="str">
        <f>IF($N82="","",VLOOKUP($N82,'Angaben zu den Kursstandorten'!$C$9:$H$38,3,FALSE))</f>
        <v/>
      </c>
      <c r="Q82" s="139" t="str">
        <f>IF($N82="","",VLOOKUP($N82,'Angaben zu den Kursstandorten'!$C$9:$H$38,4,FALSE))</f>
        <v/>
      </c>
      <c r="R82" s="139" t="str">
        <f>IF($N82="","",VLOOKUP($N82,'Angaben zu den Kursstandorten'!$C$9:$H$38,5,FALSE))</f>
        <v/>
      </c>
      <c r="S82" s="139" t="str">
        <f>IF($N82="","",VLOOKUP($N82,'Angaben zu den Kursstandorten'!$C$9:$H$38,6,FALSE))</f>
        <v/>
      </c>
      <c r="T82" s="13"/>
    </row>
    <row r="83" spans="2:20" s="11" customFormat="1" ht="18.75" customHeight="1" x14ac:dyDescent="0.2">
      <c r="B83" s="12"/>
      <c r="C83" s="124" t="str">
        <f>IF(OR(E83=0,E83=""),"",COUNTA($E$9:$E83)-COUNTIF(($E$9:$E83),0))</f>
        <v/>
      </c>
      <c r="D83" s="79"/>
      <c r="E83" s="79"/>
      <c r="F83" s="81"/>
      <c r="G83" s="81"/>
      <c r="H83" s="183"/>
      <c r="I83" s="154"/>
      <c r="J83" s="156" t="str">
        <f>IF(Tabelle8[[#This Row],[Kursniveau]]="","",VLOOKUP(Tabelle8[[#This Row],[Kursniveau]],Tabelle5[],2,FALSE))</f>
        <v/>
      </c>
      <c r="K83" s="82"/>
      <c r="L83" s="82"/>
      <c r="M83" s="50"/>
      <c r="N83" s="80"/>
      <c r="O83" s="139" t="str">
        <f>IF($N83="","",VLOOKUP($N83,'Angaben zu den Kursstandorten'!$C$9:$H$38,2,FALSE))</f>
        <v/>
      </c>
      <c r="P83" s="139" t="str">
        <f>IF($N83="","",VLOOKUP($N83,'Angaben zu den Kursstandorten'!$C$9:$H$38,3,FALSE))</f>
        <v/>
      </c>
      <c r="Q83" s="139" t="str">
        <f>IF($N83="","",VLOOKUP($N83,'Angaben zu den Kursstandorten'!$C$9:$H$38,4,FALSE))</f>
        <v/>
      </c>
      <c r="R83" s="139" t="str">
        <f>IF($N83="","",VLOOKUP($N83,'Angaben zu den Kursstandorten'!$C$9:$H$38,5,FALSE))</f>
        <v/>
      </c>
      <c r="S83" s="139" t="str">
        <f>IF($N83="","",VLOOKUP($N83,'Angaben zu den Kursstandorten'!$C$9:$H$38,6,FALSE))</f>
        <v/>
      </c>
      <c r="T83" s="13"/>
    </row>
    <row r="84" spans="2:20" s="11" customFormat="1" ht="18.75" customHeight="1" x14ac:dyDescent="0.2">
      <c r="B84" s="12"/>
      <c r="C84" s="124" t="str">
        <f>IF(OR(E84=0,E84=""),"",COUNTA($E$9:$E84)-COUNTIF(($E$9:$E84),0))</f>
        <v/>
      </c>
      <c r="D84" s="79"/>
      <c r="E84" s="79"/>
      <c r="F84" s="81"/>
      <c r="G84" s="81"/>
      <c r="H84" s="183"/>
      <c r="I84" s="154"/>
      <c r="J84" s="156" t="str">
        <f>IF(Tabelle8[[#This Row],[Kursniveau]]="","",VLOOKUP(Tabelle8[[#This Row],[Kursniveau]],Tabelle5[],2,FALSE))</f>
        <v/>
      </c>
      <c r="K84" s="82"/>
      <c r="L84" s="82"/>
      <c r="M84" s="50"/>
      <c r="N84" s="80"/>
      <c r="O84" s="139" t="str">
        <f>IF($N84="","",VLOOKUP($N84,'Angaben zu den Kursstandorten'!$C$9:$H$38,2,FALSE))</f>
        <v/>
      </c>
      <c r="P84" s="139" t="str">
        <f>IF($N84="","",VLOOKUP($N84,'Angaben zu den Kursstandorten'!$C$9:$H$38,3,FALSE))</f>
        <v/>
      </c>
      <c r="Q84" s="139" t="str">
        <f>IF($N84="","",VLOOKUP($N84,'Angaben zu den Kursstandorten'!$C$9:$H$38,4,FALSE))</f>
        <v/>
      </c>
      <c r="R84" s="139" t="str">
        <f>IF($N84="","",VLOOKUP($N84,'Angaben zu den Kursstandorten'!$C$9:$H$38,5,FALSE))</f>
        <v/>
      </c>
      <c r="S84" s="139" t="str">
        <f>IF($N84="","",VLOOKUP($N84,'Angaben zu den Kursstandorten'!$C$9:$H$38,6,FALSE))</f>
        <v/>
      </c>
      <c r="T84" s="13"/>
    </row>
    <row r="85" spans="2:20" s="11" customFormat="1" ht="18.75" customHeight="1" x14ac:dyDescent="0.2">
      <c r="B85" s="12"/>
      <c r="C85" s="124" t="str">
        <f>IF(OR(E85=0,E85=""),"",COUNTA($E$9:$E85)-COUNTIF(($E$9:$E85),0))</f>
        <v/>
      </c>
      <c r="D85" s="79"/>
      <c r="E85" s="79"/>
      <c r="F85" s="81"/>
      <c r="G85" s="81"/>
      <c r="H85" s="183"/>
      <c r="I85" s="154"/>
      <c r="J85" s="156" t="str">
        <f>IF(Tabelle8[[#This Row],[Kursniveau]]="","",VLOOKUP(Tabelle8[[#This Row],[Kursniveau]],Tabelle5[],2,FALSE))</f>
        <v/>
      </c>
      <c r="K85" s="82"/>
      <c r="L85" s="82"/>
      <c r="M85" s="50"/>
      <c r="N85" s="80"/>
      <c r="O85" s="139" t="str">
        <f>IF($N85="","",VLOOKUP($N85,'Angaben zu den Kursstandorten'!$C$9:$H$38,2,FALSE))</f>
        <v/>
      </c>
      <c r="P85" s="139" t="str">
        <f>IF($N85="","",VLOOKUP($N85,'Angaben zu den Kursstandorten'!$C$9:$H$38,3,FALSE))</f>
        <v/>
      </c>
      <c r="Q85" s="139" t="str">
        <f>IF($N85="","",VLOOKUP($N85,'Angaben zu den Kursstandorten'!$C$9:$H$38,4,FALSE))</f>
        <v/>
      </c>
      <c r="R85" s="139" t="str">
        <f>IF($N85="","",VLOOKUP($N85,'Angaben zu den Kursstandorten'!$C$9:$H$38,5,FALSE))</f>
        <v/>
      </c>
      <c r="S85" s="139" t="str">
        <f>IF($N85="","",VLOOKUP($N85,'Angaben zu den Kursstandorten'!$C$9:$H$38,6,FALSE))</f>
        <v/>
      </c>
      <c r="T85" s="13"/>
    </row>
    <row r="86" spans="2:20" s="11" customFormat="1" ht="18.75" customHeight="1" x14ac:dyDescent="0.2">
      <c r="B86" s="12"/>
      <c r="C86" s="124" t="str">
        <f>IF(OR(E86=0,E86=""),"",COUNTA($E$9:$E86)-COUNTIF(($E$9:$E86),0))</f>
        <v/>
      </c>
      <c r="D86" s="79"/>
      <c r="E86" s="79"/>
      <c r="F86" s="81"/>
      <c r="G86" s="81"/>
      <c r="H86" s="183"/>
      <c r="I86" s="154"/>
      <c r="J86" s="156" t="str">
        <f>IF(Tabelle8[[#This Row],[Kursniveau]]="","",VLOOKUP(Tabelle8[[#This Row],[Kursniveau]],Tabelle5[],2,FALSE))</f>
        <v/>
      </c>
      <c r="K86" s="82"/>
      <c r="L86" s="82"/>
      <c r="M86" s="50"/>
      <c r="N86" s="80"/>
      <c r="O86" s="139" t="str">
        <f>IF($N86="","",VLOOKUP($N86,'Angaben zu den Kursstandorten'!$C$9:$H$38,2,FALSE))</f>
        <v/>
      </c>
      <c r="P86" s="139" t="str">
        <f>IF($N86="","",VLOOKUP($N86,'Angaben zu den Kursstandorten'!$C$9:$H$38,3,FALSE))</f>
        <v/>
      </c>
      <c r="Q86" s="139" t="str">
        <f>IF($N86="","",VLOOKUP($N86,'Angaben zu den Kursstandorten'!$C$9:$H$38,4,FALSE))</f>
        <v/>
      </c>
      <c r="R86" s="139" t="str">
        <f>IF($N86="","",VLOOKUP($N86,'Angaben zu den Kursstandorten'!$C$9:$H$38,5,FALSE))</f>
        <v/>
      </c>
      <c r="S86" s="139" t="str">
        <f>IF($N86="","",VLOOKUP($N86,'Angaben zu den Kursstandorten'!$C$9:$H$38,6,FALSE))</f>
        <v/>
      </c>
      <c r="T86" s="13"/>
    </row>
    <row r="87" spans="2:20" s="11" customFormat="1" ht="18.75" customHeight="1" x14ac:dyDescent="0.2">
      <c r="B87" s="12"/>
      <c r="C87" s="124" t="str">
        <f>IF(OR(E87=0,E87=""),"",COUNTA($E$9:$E87)-COUNTIF(($E$9:$E87),0))</f>
        <v/>
      </c>
      <c r="D87" s="79"/>
      <c r="E87" s="79"/>
      <c r="F87" s="81"/>
      <c r="G87" s="81"/>
      <c r="H87" s="183"/>
      <c r="I87" s="154"/>
      <c r="J87" s="156" t="str">
        <f>IF(Tabelle8[[#This Row],[Kursniveau]]="","",VLOOKUP(Tabelle8[[#This Row],[Kursniveau]],Tabelle5[],2,FALSE))</f>
        <v/>
      </c>
      <c r="K87" s="82"/>
      <c r="L87" s="82"/>
      <c r="M87" s="50"/>
      <c r="N87" s="80"/>
      <c r="O87" s="139" t="str">
        <f>IF($N87="","",VLOOKUP($N87,'Angaben zu den Kursstandorten'!$C$9:$H$38,2,FALSE))</f>
        <v/>
      </c>
      <c r="P87" s="139" t="str">
        <f>IF($N87="","",VLOOKUP($N87,'Angaben zu den Kursstandorten'!$C$9:$H$38,3,FALSE))</f>
        <v/>
      </c>
      <c r="Q87" s="139" t="str">
        <f>IF($N87="","",VLOOKUP($N87,'Angaben zu den Kursstandorten'!$C$9:$H$38,4,FALSE))</f>
        <v/>
      </c>
      <c r="R87" s="139" t="str">
        <f>IF($N87="","",VLOOKUP($N87,'Angaben zu den Kursstandorten'!$C$9:$H$38,5,FALSE))</f>
        <v/>
      </c>
      <c r="S87" s="139" t="str">
        <f>IF($N87="","",VLOOKUP($N87,'Angaben zu den Kursstandorten'!$C$9:$H$38,6,FALSE))</f>
        <v/>
      </c>
      <c r="T87" s="13"/>
    </row>
    <row r="88" spans="2:20" s="11" customFormat="1" ht="18.75" customHeight="1" x14ac:dyDescent="0.2">
      <c r="B88" s="12"/>
      <c r="C88" s="124" t="str">
        <f>IF(OR(E88=0,E88=""),"",COUNTA($E$9:$E88)-COUNTIF(($E$9:$E88),0))</f>
        <v/>
      </c>
      <c r="D88" s="79"/>
      <c r="E88" s="79"/>
      <c r="F88" s="81"/>
      <c r="G88" s="81"/>
      <c r="H88" s="183"/>
      <c r="I88" s="154"/>
      <c r="J88" s="156" t="str">
        <f>IF(Tabelle8[[#This Row],[Kursniveau]]="","",VLOOKUP(Tabelle8[[#This Row],[Kursniveau]],Tabelle5[],2,FALSE))</f>
        <v/>
      </c>
      <c r="K88" s="82"/>
      <c r="L88" s="82"/>
      <c r="M88" s="50"/>
      <c r="N88" s="80"/>
      <c r="O88" s="139" t="str">
        <f>IF($N88="","",VLOOKUP($N88,'Angaben zu den Kursstandorten'!$C$9:$H$38,2,FALSE))</f>
        <v/>
      </c>
      <c r="P88" s="139" t="str">
        <f>IF($N88="","",VLOOKUP($N88,'Angaben zu den Kursstandorten'!$C$9:$H$38,3,FALSE))</f>
        <v/>
      </c>
      <c r="Q88" s="139" t="str">
        <f>IF($N88="","",VLOOKUP($N88,'Angaben zu den Kursstandorten'!$C$9:$H$38,4,FALSE))</f>
        <v/>
      </c>
      <c r="R88" s="139" t="str">
        <f>IF($N88="","",VLOOKUP($N88,'Angaben zu den Kursstandorten'!$C$9:$H$38,5,FALSE))</f>
        <v/>
      </c>
      <c r="S88" s="139" t="str">
        <f>IF($N88="","",VLOOKUP($N88,'Angaben zu den Kursstandorten'!$C$9:$H$38,6,FALSE))</f>
        <v/>
      </c>
      <c r="T88" s="13"/>
    </row>
    <row r="89" spans="2:20" s="11" customFormat="1" ht="18.75" customHeight="1" x14ac:dyDescent="0.2">
      <c r="B89" s="12"/>
      <c r="C89" s="124" t="str">
        <f>IF(OR(E89=0,E89=""),"",COUNTA($E$9:$E89)-COUNTIF(($E$9:$E89),0))</f>
        <v/>
      </c>
      <c r="D89" s="79"/>
      <c r="E89" s="79"/>
      <c r="F89" s="81"/>
      <c r="G89" s="81"/>
      <c r="H89" s="183"/>
      <c r="I89" s="154"/>
      <c r="J89" s="156" t="str">
        <f>IF(Tabelle8[[#This Row],[Kursniveau]]="","",VLOOKUP(Tabelle8[[#This Row],[Kursniveau]],Tabelle5[],2,FALSE))</f>
        <v/>
      </c>
      <c r="K89" s="82"/>
      <c r="L89" s="82"/>
      <c r="M89" s="50"/>
      <c r="N89" s="80"/>
      <c r="O89" s="139" t="str">
        <f>IF($N89="","",VLOOKUP($N89,'Angaben zu den Kursstandorten'!$C$9:$H$38,2,FALSE))</f>
        <v/>
      </c>
      <c r="P89" s="139" t="str">
        <f>IF($N89="","",VLOOKUP($N89,'Angaben zu den Kursstandorten'!$C$9:$H$38,3,FALSE))</f>
        <v/>
      </c>
      <c r="Q89" s="139" t="str">
        <f>IF($N89="","",VLOOKUP($N89,'Angaben zu den Kursstandorten'!$C$9:$H$38,4,FALSE))</f>
        <v/>
      </c>
      <c r="R89" s="139" t="str">
        <f>IF($N89="","",VLOOKUP($N89,'Angaben zu den Kursstandorten'!$C$9:$H$38,5,FALSE))</f>
        <v/>
      </c>
      <c r="S89" s="139" t="str">
        <f>IF($N89="","",VLOOKUP($N89,'Angaben zu den Kursstandorten'!$C$9:$H$38,6,FALSE))</f>
        <v/>
      </c>
      <c r="T89" s="13"/>
    </row>
    <row r="90" spans="2:20" s="11" customFormat="1" ht="18.75" customHeight="1" x14ac:dyDescent="0.2">
      <c r="B90" s="12"/>
      <c r="C90" s="124" t="str">
        <f>IF(OR(E90=0,E90=""),"",COUNTA($E$9:$E90)-COUNTIF(($E$9:$E90),0))</f>
        <v/>
      </c>
      <c r="D90" s="79"/>
      <c r="E90" s="79"/>
      <c r="F90" s="81"/>
      <c r="G90" s="81"/>
      <c r="H90" s="183"/>
      <c r="I90" s="154"/>
      <c r="J90" s="156" t="str">
        <f>IF(Tabelle8[[#This Row],[Kursniveau]]="","",VLOOKUP(Tabelle8[[#This Row],[Kursniveau]],Tabelle5[],2,FALSE))</f>
        <v/>
      </c>
      <c r="K90" s="82"/>
      <c r="L90" s="82"/>
      <c r="M90" s="50"/>
      <c r="N90" s="80"/>
      <c r="O90" s="139" t="str">
        <f>IF($N90="","",VLOOKUP($N90,'Angaben zu den Kursstandorten'!$C$9:$H$38,2,FALSE))</f>
        <v/>
      </c>
      <c r="P90" s="139" t="str">
        <f>IF($N90="","",VLOOKUP($N90,'Angaben zu den Kursstandorten'!$C$9:$H$38,3,FALSE))</f>
        <v/>
      </c>
      <c r="Q90" s="139" t="str">
        <f>IF($N90="","",VLOOKUP($N90,'Angaben zu den Kursstandorten'!$C$9:$H$38,4,FALSE))</f>
        <v/>
      </c>
      <c r="R90" s="139" t="str">
        <f>IF($N90="","",VLOOKUP($N90,'Angaben zu den Kursstandorten'!$C$9:$H$38,5,FALSE))</f>
        <v/>
      </c>
      <c r="S90" s="139" t="str">
        <f>IF($N90="","",VLOOKUP($N90,'Angaben zu den Kursstandorten'!$C$9:$H$38,6,FALSE))</f>
        <v/>
      </c>
      <c r="T90" s="13"/>
    </row>
    <row r="91" spans="2:20" s="11" customFormat="1" ht="18.75" customHeight="1" x14ac:dyDescent="0.2">
      <c r="B91" s="12"/>
      <c r="C91" s="124" t="str">
        <f>IF(OR(E91=0,E91=""),"",COUNTA($E$9:$E91)-COUNTIF(($E$9:$E91),0))</f>
        <v/>
      </c>
      <c r="D91" s="79"/>
      <c r="E91" s="79"/>
      <c r="F91" s="81"/>
      <c r="G91" s="81"/>
      <c r="H91" s="183"/>
      <c r="I91" s="154"/>
      <c r="J91" s="156" t="str">
        <f>IF(Tabelle8[[#This Row],[Kursniveau]]="","",VLOOKUP(Tabelle8[[#This Row],[Kursniveau]],Tabelle5[],2,FALSE))</f>
        <v/>
      </c>
      <c r="K91" s="82"/>
      <c r="L91" s="82"/>
      <c r="M91" s="50"/>
      <c r="N91" s="80"/>
      <c r="O91" s="139" t="str">
        <f>IF($N91="","",VLOOKUP($N91,'Angaben zu den Kursstandorten'!$C$9:$H$38,2,FALSE))</f>
        <v/>
      </c>
      <c r="P91" s="139" t="str">
        <f>IF($N91="","",VLOOKUP($N91,'Angaben zu den Kursstandorten'!$C$9:$H$38,3,FALSE))</f>
        <v/>
      </c>
      <c r="Q91" s="139" t="str">
        <f>IF($N91="","",VLOOKUP($N91,'Angaben zu den Kursstandorten'!$C$9:$H$38,4,FALSE))</f>
        <v/>
      </c>
      <c r="R91" s="139" t="str">
        <f>IF($N91="","",VLOOKUP($N91,'Angaben zu den Kursstandorten'!$C$9:$H$38,5,FALSE))</f>
        <v/>
      </c>
      <c r="S91" s="139" t="str">
        <f>IF($N91="","",VLOOKUP($N91,'Angaben zu den Kursstandorten'!$C$9:$H$38,6,FALSE))</f>
        <v/>
      </c>
      <c r="T91" s="13"/>
    </row>
    <row r="92" spans="2:20" s="11" customFormat="1" ht="18.75" customHeight="1" x14ac:dyDescent="0.2">
      <c r="B92" s="12"/>
      <c r="C92" s="124" t="str">
        <f>IF(OR(E92=0,E92=""),"",COUNTA($E$9:$E92)-COUNTIF(($E$9:$E92),0))</f>
        <v/>
      </c>
      <c r="D92" s="79"/>
      <c r="E92" s="79"/>
      <c r="F92" s="81"/>
      <c r="G92" s="81"/>
      <c r="H92" s="183"/>
      <c r="I92" s="154"/>
      <c r="J92" s="156" t="str">
        <f>IF(Tabelle8[[#This Row],[Kursniveau]]="","",VLOOKUP(Tabelle8[[#This Row],[Kursniveau]],Tabelle5[],2,FALSE))</f>
        <v/>
      </c>
      <c r="K92" s="82"/>
      <c r="L92" s="82"/>
      <c r="M92" s="50"/>
      <c r="N92" s="80"/>
      <c r="O92" s="139" t="str">
        <f>IF($N92="","",VLOOKUP($N92,'Angaben zu den Kursstandorten'!$C$9:$H$38,2,FALSE))</f>
        <v/>
      </c>
      <c r="P92" s="139" t="str">
        <f>IF($N92="","",VLOOKUP($N92,'Angaben zu den Kursstandorten'!$C$9:$H$38,3,FALSE))</f>
        <v/>
      </c>
      <c r="Q92" s="139" t="str">
        <f>IF($N92="","",VLOOKUP($N92,'Angaben zu den Kursstandorten'!$C$9:$H$38,4,FALSE))</f>
        <v/>
      </c>
      <c r="R92" s="139" t="str">
        <f>IF($N92="","",VLOOKUP($N92,'Angaben zu den Kursstandorten'!$C$9:$H$38,5,FALSE))</f>
        <v/>
      </c>
      <c r="S92" s="139" t="str">
        <f>IF($N92="","",VLOOKUP($N92,'Angaben zu den Kursstandorten'!$C$9:$H$38,6,FALSE))</f>
        <v/>
      </c>
      <c r="T92" s="13"/>
    </row>
    <row r="93" spans="2:20" s="11" customFormat="1" ht="18.75" customHeight="1" x14ac:dyDescent="0.2">
      <c r="B93" s="12"/>
      <c r="C93" s="124" t="str">
        <f>IF(OR(E93=0,E93=""),"",COUNTA($E$9:$E93)-COUNTIF(($E$9:$E93),0))</f>
        <v/>
      </c>
      <c r="D93" s="79"/>
      <c r="E93" s="79"/>
      <c r="F93" s="81"/>
      <c r="G93" s="81"/>
      <c r="H93" s="183"/>
      <c r="I93" s="154"/>
      <c r="J93" s="156" t="str">
        <f>IF(Tabelle8[[#This Row],[Kursniveau]]="","",VLOOKUP(Tabelle8[[#This Row],[Kursniveau]],Tabelle5[],2,FALSE))</f>
        <v/>
      </c>
      <c r="K93" s="82"/>
      <c r="L93" s="82"/>
      <c r="M93" s="50"/>
      <c r="N93" s="80"/>
      <c r="O93" s="139" t="str">
        <f>IF($N93="","",VLOOKUP($N93,'Angaben zu den Kursstandorten'!$C$9:$H$38,2,FALSE))</f>
        <v/>
      </c>
      <c r="P93" s="139" t="str">
        <f>IF($N93="","",VLOOKUP($N93,'Angaben zu den Kursstandorten'!$C$9:$H$38,3,FALSE))</f>
        <v/>
      </c>
      <c r="Q93" s="139" t="str">
        <f>IF($N93="","",VLOOKUP($N93,'Angaben zu den Kursstandorten'!$C$9:$H$38,4,FALSE))</f>
        <v/>
      </c>
      <c r="R93" s="139" t="str">
        <f>IF($N93="","",VLOOKUP($N93,'Angaben zu den Kursstandorten'!$C$9:$H$38,5,FALSE))</f>
        <v/>
      </c>
      <c r="S93" s="139" t="str">
        <f>IF($N93="","",VLOOKUP($N93,'Angaben zu den Kursstandorten'!$C$9:$H$38,6,FALSE))</f>
        <v/>
      </c>
      <c r="T93" s="13"/>
    </row>
    <row r="94" spans="2:20" s="11" customFormat="1" ht="18.75" customHeight="1" x14ac:dyDescent="0.2">
      <c r="B94" s="12"/>
      <c r="C94" s="124" t="str">
        <f>IF(OR(E94=0,E94=""),"",COUNTA($E$9:$E94)-COUNTIF(($E$9:$E94),0))</f>
        <v/>
      </c>
      <c r="D94" s="79"/>
      <c r="E94" s="79"/>
      <c r="F94" s="81"/>
      <c r="G94" s="81"/>
      <c r="H94" s="183"/>
      <c r="I94" s="154"/>
      <c r="J94" s="156" t="str">
        <f>IF(Tabelle8[[#This Row],[Kursniveau]]="","",VLOOKUP(Tabelle8[[#This Row],[Kursniveau]],Tabelle5[],2,FALSE))</f>
        <v/>
      </c>
      <c r="K94" s="82"/>
      <c r="L94" s="82"/>
      <c r="M94" s="50"/>
      <c r="N94" s="80"/>
      <c r="O94" s="139" t="str">
        <f>IF($N94="","",VLOOKUP($N94,'Angaben zu den Kursstandorten'!$C$9:$H$38,2,FALSE))</f>
        <v/>
      </c>
      <c r="P94" s="139" t="str">
        <f>IF($N94="","",VLOOKUP($N94,'Angaben zu den Kursstandorten'!$C$9:$H$38,3,FALSE))</f>
        <v/>
      </c>
      <c r="Q94" s="139" t="str">
        <f>IF($N94="","",VLOOKUP($N94,'Angaben zu den Kursstandorten'!$C$9:$H$38,4,FALSE))</f>
        <v/>
      </c>
      <c r="R94" s="139" t="str">
        <f>IF($N94="","",VLOOKUP($N94,'Angaben zu den Kursstandorten'!$C$9:$H$38,5,FALSE))</f>
        <v/>
      </c>
      <c r="S94" s="139" t="str">
        <f>IF($N94="","",VLOOKUP($N94,'Angaben zu den Kursstandorten'!$C$9:$H$38,6,FALSE))</f>
        <v/>
      </c>
      <c r="T94" s="13"/>
    </row>
    <row r="95" spans="2:20" s="11" customFormat="1" ht="18.75" customHeight="1" x14ac:dyDescent="0.2">
      <c r="B95" s="12"/>
      <c r="C95" s="124" t="str">
        <f>IF(OR(E95=0,E95=""),"",COUNTA($E$9:$E95)-COUNTIF(($E$9:$E95),0))</f>
        <v/>
      </c>
      <c r="D95" s="79"/>
      <c r="E95" s="79"/>
      <c r="F95" s="81"/>
      <c r="G95" s="81"/>
      <c r="H95" s="183"/>
      <c r="I95" s="154"/>
      <c r="J95" s="156" t="str">
        <f>IF(Tabelle8[[#This Row],[Kursniveau]]="","",VLOOKUP(Tabelle8[[#This Row],[Kursniveau]],Tabelle5[],2,FALSE))</f>
        <v/>
      </c>
      <c r="K95" s="82"/>
      <c r="L95" s="82"/>
      <c r="M95" s="50"/>
      <c r="N95" s="80"/>
      <c r="O95" s="139" t="str">
        <f>IF($N95="","",VLOOKUP($N95,'Angaben zu den Kursstandorten'!$C$9:$H$38,2,FALSE))</f>
        <v/>
      </c>
      <c r="P95" s="139" t="str">
        <f>IF($N95="","",VLOOKUP($N95,'Angaben zu den Kursstandorten'!$C$9:$H$38,3,FALSE))</f>
        <v/>
      </c>
      <c r="Q95" s="139" t="str">
        <f>IF($N95="","",VLOOKUP($N95,'Angaben zu den Kursstandorten'!$C$9:$H$38,4,FALSE))</f>
        <v/>
      </c>
      <c r="R95" s="139" t="str">
        <f>IF($N95="","",VLOOKUP($N95,'Angaben zu den Kursstandorten'!$C$9:$H$38,5,FALSE))</f>
        <v/>
      </c>
      <c r="S95" s="139" t="str">
        <f>IF($N95="","",VLOOKUP($N95,'Angaben zu den Kursstandorten'!$C$9:$H$38,6,FALSE))</f>
        <v/>
      </c>
      <c r="T95" s="13"/>
    </row>
    <row r="96" spans="2:20" s="11" customFormat="1" ht="18.75" customHeight="1" x14ac:dyDescent="0.2">
      <c r="B96" s="12"/>
      <c r="C96" s="124" t="str">
        <f>IF(OR(E96=0,E96=""),"",COUNTA($E$9:$E96)-COUNTIF(($E$9:$E96),0))</f>
        <v/>
      </c>
      <c r="D96" s="79"/>
      <c r="E96" s="79"/>
      <c r="F96" s="81"/>
      <c r="G96" s="81"/>
      <c r="H96" s="183"/>
      <c r="I96" s="154"/>
      <c r="J96" s="156" t="str">
        <f>IF(Tabelle8[[#This Row],[Kursniveau]]="","",VLOOKUP(Tabelle8[[#This Row],[Kursniveau]],Tabelle5[],2,FALSE))</f>
        <v/>
      </c>
      <c r="K96" s="82"/>
      <c r="L96" s="82"/>
      <c r="M96" s="50"/>
      <c r="N96" s="80"/>
      <c r="O96" s="139" t="str">
        <f>IF($N96="","",VLOOKUP($N96,'Angaben zu den Kursstandorten'!$C$9:$H$38,2,FALSE))</f>
        <v/>
      </c>
      <c r="P96" s="139" t="str">
        <f>IF($N96="","",VLOOKUP($N96,'Angaben zu den Kursstandorten'!$C$9:$H$38,3,FALSE))</f>
        <v/>
      </c>
      <c r="Q96" s="139" t="str">
        <f>IF($N96="","",VLOOKUP($N96,'Angaben zu den Kursstandorten'!$C$9:$H$38,4,FALSE))</f>
        <v/>
      </c>
      <c r="R96" s="139" t="str">
        <f>IF($N96="","",VLOOKUP($N96,'Angaben zu den Kursstandorten'!$C$9:$H$38,5,FALSE))</f>
        <v/>
      </c>
      <c r="S96" s="139" t="str">
        <f>IF($N96="","",VLOOKUP($N96,'Angaben zu den Kursstandorten'!$C$9:$H$38,6,FALSE))</f>
        <v/>
      </c>
      <c r="T96" s="13"/>
    </row>
    <row r="97" spans="2:20" s="11" customFormat="1" ht="18.75" customHeight="1" x14ac:dyDescent="0.2">
      <c r="B97" s="12"/>
      <c r="C97" s="124" t="str">
        <f>IF(OR(E97=0,E97=""),"",COUNTA($E$9:$E97)-COUNTIF(($E$9:$E97),0))</f>
        <v/>
      </c>
      <c r="D97" s="79"/>
      <c r="E97" s="79"/>
      <c r="F97" s="81"/>
      <c r="G97" s="81"/>
      <c r="H97" s="183"/>
      <c r="I97" s="154"/>
      <c r="J97" s="156" t="str">
        <f>IF(Tabelle8[[#This Row],[Kursniveau]]="","",VLOOKUP(Tabelle8[[#This Row],[Kursniveau]],Tabelle5[],2,FALSE))</f>
        <v/>
      </c>
      <c r="K97" s="82"/>
      <c r="L97" s="82"/>
      <c r="M97" s="50"/>
      <c r="N97" s="80"/>
      <c r="O97" s="139" t="str">
        <f>IF($N97="","",VLOOKUP($N97,'Angaben zu den Kursstandorten'!$C$9:$H$38,2,FALSE))</f>
        <v/>
      </c>
      <c r="P97" s="139" t="str">
        <f>IF($N97="","",VLOOKUP($N97,'Angaben zu den Kursstandorten'!$C$9:$H$38,3,FALSE))</f>
        <v/>
      </c>
      <c r="Q97" s="139" t="str">
        <f>IF($N97="","",VLOOKUP($N97,'Angaben zu den Kursstandorten'!$C$9:$H$38,4,FALSE))</f>
        <v/>
      </c>
      <c r="R97" s="139" t="str">
        <f>IF($N97="","",VLOOKUP($N97,'Angaben zu den Kursstandorten'!$C$9:$H$38,5,FALSE))</f>
        <v/>
      </c>
      <c r="S97" s="139" t="str">
        <f>IF($N97="","",VLOOKUP($N97,'Angaben zu den Kursstandorten'!$C$9:$H$38,6,FALSE))</f>
        <v/>
      </c>
      <c r="T97" s="13"/>
    </row>
    <row r="98" spans="2:20" s="11" customFormat="1" ht="18.75" customHeight="1" x14ac:dyDescent="0.2">
      <c r="B98" s="12"/>
      <c r="C98" s="124" t="str">
        <f>IF(OR(E98=0,E98=""),"",COUNTA($E$9:$E98)-COUNTIF(($E$9:$E98),0))</f>
        <v/>
      </c>
      <c r="D98" s="79"/>
      <c r="E98" s="79"/>
      <c r="F98" s="81"/>
      <c r="G98" s="81"/>
      <c r="H98" s="183"/>
      <c r="I98" s="154"/>
      <c r="J98" s="156" t="str">
        <f>IF(Tabelle8[[#This Row],[Kursniveau]]="","",VLOOKUP(Tabelle8[[#This Row],[Kursniveau]],Tabelle5[],2,FALSE))</f>
        <v/>
      </c>
      <c r="K98" s="82"/>
      <c r="L98" s="82"/>
      <c r="M98" s="50"/>
      <c r="N98" s="80"/>
      <c r="O98" s="139" t="str">
        <f>IF($N98="","",VLOOKUP($N98,'Angaben zu den Kursstandorten'!$C$9:$H$38,2,FALSE))</f>
        <v/>
      </c>
      <c r="P98" s="139" t="str">
        <f>IF($N98="","",VLOOKUP($N98,'Angaben zu den Kursstandorten'!$C$9:$H$38,3,FALSE))</f>
        <v/>
      </c>
      <c r="Q98" s="139" t="str">
        <f>IF($N98="","",VLOOKUP($N98,'Angaben zu den Kursstandorten'!$C$9:$H$38,4,FALSE))</f>
        <v/>
      </c>
      <c r="R98" s="139" t="str">
        <f>IF($N98="","",VLOOKUP($N98,'Angaben zu den Kursstandorten'!$C$9:$H$38,5,FALSE))</f>
        <v/>
      </c>
      <c r="S98" s="139" t="str">
        <f>IF($N98="","",VLOOKUP($N98,'Angaben zu den Kursstandorten'!$C$9:$H$38,6,FALSE))</f>
        <v/>
      </c>
      <c r="T98" s="13"/>
    </row>
    <row r="99" spans="2:20" s="11" customFormat="1" ht="18.75" customHeight="1" x14ac:dyDescent="0.2">
      <c r="B99" s="12"/>
      <c r="C99" s="124" t="str">
        <f>IF(OR(E99=0,E99=""),"",COUNTA($E$9:$E99)-COUNTIF(($E$9:$E99),0))</f>
        <v/>
      </c>
      <c r="D99" s="79"/>
      <c r="E99" s="79"/>
      <c r="F99" s="81"/>
      <c r="G99" s="81"/>
      <c r="H99" s="183"/>
      <c r="I99" s="154"/>
      <c r="J99" s="156" t="str">
        <f>IF(Tabelle8[[#This Row],[Kursniveau]]="","",VLOOKUP(Tabelle8[[#This Row],[Kursniveau]],Tabelle5[],2,FALSE))</f>
        <v/>
      </c>
      <c r="K99" s="82"/>
      <c r="L99" s="82"/>
      <c r="M99" s="50"/>
      <c r="N99" s="80"/>
      <c r="O99" s="139" t="str">
        <f>IF($N99="","",VLOOKUP($N99,'Angaben zu den Kursstandorten'!$C$9:$H$38,2,FALSE))</f>
        <v/>
      </c>
      <c r="P99" s="139" t="str">
        <f>IF($N99="","",VLOOKUP($N99,'Angaben zu den Kursstandorten'!$C$9:$H$38,3,FALSE))</f>
        <v/>
      </c>
      <c r="Q99" s="139" t="str">
        <f>IF($N99="","",VLOOKUP($N99,'Angaben zu den Kursstandorten'!$C$9:$H$38,4,FALSE))</f>
        <v/>
      </c>
      <c r="R99" s="139" t="str">
        <f>IF($N99="","",VLOOKUP($N99,'Angaben zu den Kursstandorten'!$C$9:$H$38,5,FALSE))</f>
        <v/>
      </c>
      <c r="S99" s="139" t="str">
        <f>IF($N99="","",VLOOKUP($N99,'Angaben zu den Kursstandorten'!$C$9:$H$38,6,FALSE))</f>
        <v/>
      </c>
      <c r="T99" s="13"/>
    </row>
    <row r="100" spans="2:20" s="11" customFormat="1" ht="18.75" customHeight="1" x14ac:dyDescent="0.2">
      <c r="B100" s="12"/>
      <c r="C100" s="124" t="str">
        <f>IF(OR(E100=0,E100=""),"",COUNTA($E$9:$E100)-COUNTIF(($E$9:$E100),0))</f>
        <v/>
      </c>
      <c r="D100" s="79"/>
      <c r="E100" s="79"/>
      <c r="F100" s="81"/>
      <c r="G100" s="81"/>
      <c r="H100" s="183"/>
      <c r="I100" s="154"/>
      <c r="J100" s="156" t="str">
        <f>IF(Tabelle8[[#This Row],[Kursniveau]]="","",VLOOKUP(Tabelle8[[#This Row],[Kursniveau]],Tabelle5[],2,FALSE))</f>
        <v/>
      </c>
      <c r="K100" s="82"/>
      <c r="L100" s="82"/>
      <c r="M100" s="50"/>
      <c r="N100" s="80"/>
      <c r="O100" s="139" t="str">
        <f>IF($N100="","",VLOOKUP($N100,'Angaben zu den Kursstandorten'!$C$9:$H$38,2,FALSE))</f>
        <v/>
      </c>
      <c r="P100" s="139" t="str">
        <f>IF($N100="","",VLOOKUP($N100,'Angaben zu den Kursstandorten'!$C$9:$H$38,3,FALSE))</f>
        <v/>
      </c>
      <c r="Q100" s="139" t="str">
        <f>IF($N100="","",VLOOKUP($N100,'Angaben zu den Kursstandorten'!$C$9:$H$38,4,FALSE))</f>
        <v/>
      </c>
      <c r="R100" s="139" t="str">
        <f>IF($N100="","",VLOOKUP($N100,'Angaben zu den Kursstandorten'!$C$9:$H$38,5,FALSE))</f>
        <v/>
      </c>
      <c r="S100" s="139" t="str">
        <f>IF($N100="","",VLOOKUP($N100,'Angaben zu den Kursstandorten'!$C$9:$H$38,6,FALSE))</f>
        <v/>
      </c>
      <c r="T100" s="13"/>
    </row>
    <row r="101" spans="2:20" s="11" customFormat="1" ht="18.75" customHeight="1" x14ac:dyDescent="0.2">
      <c r="B101" s="12"/>
      <c r="C101" s="124" t="str">
        <f>IF(OR(E101=0,E101=""),"",COUNTA($E$9:$E101)-COUNTIF(($E$9:$E101),0))</f>
        <v/>
      </c>
      <c r="D101" s="79"/>
      <c r="E101" s="79"/>
      <c r="F101" s="81"/>
      <c r="G101" s="81"/>
      <c r="H101" s="183"/>
      <c r="I101" s="154"/>
      <c r="J101" s="156" t="str">
        <f>IF(Tabelle8[[#This Row],[Kursniveau]]="","",VLOOKUP(Tabelle8[[#This Row],[Kursniveau]],Tabelle5[],2,FALSE))</f>
        <v/>
      </c>
      <c r="K101" s="82"/>
      <c r="L101" s="82"/>
      <c r="M101" s="50"/>
      <c r="N101" s="80"/>
      <c r="O101" s="139" t="str">
        <f>IF($N101="","",VLOOKUP($N101,'Angaben zu den Kursstandorten'!$C$9:$H$38,2,FALSE))</f>
        <v/>
      </c>
      <c r="P101" s="139" t="str">
        <f>IF($N101="","",VLOOKUP($N101,'Angaben zu den Kursstandorten'!$C$9:$H$38,3,FALSE))</f>
        <v/>
      </c>
      <c r="Q101" s="139" t="str">
        <f>IF($N101="","",VLOOKUP($N101,'Angaben zu den Kursstandorten'!$C$9:$H$38,4,FALSE))</f>
        <v/>
      </c>
      <c r="R101" s="139" t="str">
        <f>IF($N101="","",VLOOKUP($N101,'Angaben zu den Kursstandorten'!$C$9:$H$38,5,FALSE))</f>
        <v/>
      </c>
      <c r="S101" s="139" t="str">
        <f>IF($N101="","",VLOOKUP($N101,'Angaben zu den Kursstandorten'!$C$9:$H$38,6,FALSE))</f>
        <v/>
      </c>
      <c r="T101" s="13"/>
    </row>
    <row r="102" spans="2:20" s="11" customFormat="1" ht="18.75" customHeight="1" x14ac:dyDescent="0.2">
      <c r="B102" s="12"/>
      <c r="C102" s="124" t="str">
        <f>IF(OR(E102=0,E102=""),"",COUNTA($E$9:$E102)-COUNTIF(($E$9:$E102),0))</f>
        <v/>
      </c>
      <c r="D102" s="79"/>
      <c r="E102" s="79"/>
      <c r="F102" s="81"/>
      <c r="G102" s="81"/>
      <c r="H102" s="183"/>
      <c r="I102" s="154"/>
      <c r="J102" s="156" t="str">
        <f>IF(Tabelle8[[#This Row],[Kursniveau]]="","",VLOOKUP(Tabelle8[[#This Row],[Kursniveau]],Tabelle5[],2,FALSE))</f>
        <v/>
      </c>
      <c r="K102" s="82"/>
      <c r="L102" s="82"/>
      <c r="M102" s="50"/>
      <c r="N102" s="80"/>
      <c r="O102" s="139" t="str">
        <f>IF($N102="","",VLOOKUP($N102,'Angaben zu den Kursstandorten'!$C$9:$H$38,2,FALSE))</f>
        <v/>
      </c>
      <c r="P102" s="139" t="str">
        <f>IF($N102="","",VLOOKUP($N102,'Angaben zu den Kursstandorten'!$C$9:$H$38,3,FALSE))</f>
        <v/>
      </c>
      <c r="Q102" s="139" t="str">
        <f>IF($N102="","",VLOOKUP($N102,'Angaben zu den Kursstandorten'!$C$9:$H$38,4,FALSE))</f>
        <v/>
      </c>
      <c r="R102" s="139" t="str">
        <f>IF($N102="","",VLOOKUP($N102,'Angaben zu den Kursstandorten'!$C$9:$H$38,5,FALSE))</f>
        <v/>
      </c>
      <c r="S102" s="139" t="str">
        <f>IF($N102="","",VLOOKUP($N102,'Angaben zu den Kursstandorten'!$C$9:$H$38,6,FALSE))</f>
        <v/>
      </c>
      <c r="T102" s="13"/>
    </row>
    <row r="103" spans="2:20" s="11" customFormat="1" ht="18.75" customHeight="1" x14ac:dyDescent="0.2">
      <c r="B103" s="12"/>
      <c r="C103" s="124" t="str">
        <f>IF(OR(E103=0,E103=""),"",COUNTA($E$9:$E103)-COUNTIF(($E$9:$E103),0))</f>
        <v/>
      </c>
      <c r="D103" s="79"/>
      <c r="E103" s="79"/>
      <c r="F103" s="81"/>
      <c r="G103" s="81"/>
      <c r="H103" s="183"/>
      <c r="I103" s="154"/>
      <c r="J103" s="156" t="str">
        <f>IF(Tabelle8[[#This Row],[Kursniveau]]="","",VLOOKUP(Tabelle8[[#This Row],[Kursniveau]],Tabelle5[],2,FALSE))</f>
        <v/>
      </c>
      <c r="K103" s="82"/>
      <c r="L103" s="82"/>
      <c r="M103" s="50"/>
      <c r="N103" s="80"/>
      <c r="O103" s="139" t="str">
        <f>IF($N103="","",VLOOKUP($N103,'Angaben zu den Kursstandorten'!$C$9:$H$38,2,FALSE))</f>
        <v/>
      </c>
      <c r="P103" s="139" t="str">
        <f>IF($N103="","",VLOOKUP($N103,'Angaben zu den Kursstandorten'!$C$9:$H$38,3,FALSE))</f>
        <v/>
      </c>
      <c r="Q103" s="139" t="str">
        <f>IF($N103="","",VLOOKUP($N103,'Angaben zu den Kursstandorten'!$C$9:$H$38,4,FALSE))</f>
        <v/>
      </c>
      <c r="R103" s="139" t="str">
        <f>IF($N103="","",VLOOKUP($N103,'Angaben zu den Kursstandorten'!$C$9:$H$38,5,FALSE))</f>
        <v/>
      </c>
      <c r="S103" s="139" t="str">
        <f>IF($N103="","",VLOOKUP($N103,'Angaben zu den Kursstandorten'!$C$9:$H$38,6,FALSE))</f>
        <v/>
      </c>
      <c r="T103" s="13"/>
    </row>
    <row r="104" spans="2:20" s="11" customFormat="1" ht="18.75" customHeight="1" x14ac:dyDescent="0.2">
      <c r="B104" s="12"/>
      <c r="C104" s="124" t="str">
        <f>IF(OR(E104=0,E104=""),"",COUNTA($E$9:$E104)-COUNTIF(($E$9:$E104),0))</f>
        <v/>
      </c>
      <c r="D104" s="79"/>
      <c r="E104" s="79"/>
      <c r="F104" s="81"/>
      <c r="G104" s="81"/>
      <c r="H104" s="183"/>
      <c r="I104" s="154"/>
      <c r="J104" s="156" t="str">
        <f>IF(Tabelle8[[#This Row],[Kursniveau]]="","",VLOOKUP(Tabelle8[[#This Row],[Kursniveau]],Tabelle5[],2,FALSE))</f>
        <v/>
      </c>
      <c r="K104" s="82"/>
      <c r="L104" s="82"/>
      <c r="M104" s="50"/>
      <c r="N104" s="80"/>
      <c r="O104" s="139" t="str">
        <f>IF($N104="","",VLOOKUP($N104,'Angaben zu den Kursstandorten'!$C$9:$H$38,2,FALSE))</f>
        <v/>
      </c>
      <c r="P104" s="139" t="str">
        <f>IF($N104="","",VLOOKUP($N104,'Angaben zu den Kursstandorten'!$C$9:$H$38,3,FALSE))</f>
        <v/>
      </c>
      <c r="Q104" s="139" t="str">
        <f>IF($N104="","",VLOOKUP($N104,'Angaben zu den Kursstandorten'!$C$9:$H$38,4,FALSE))</f>
        <v/>
      </c>
      <c r="R104" s="139" t="str">
        <f>IF($N104="","",VLOOKUP($N104,'Angaben zu den Kursstandorten'!$C$9:$H$38,5,FALSE))</f>
        <v/>
      </c>
      <c r="S104" s="139" t="str">
        <f>IF($N104="","",VLOOKUP($N104,'Angaben zu den Kursstandorten'!$C$9:$H$38,6,FALSE))</f>
        <v/>
      </c>
      <c r="T104" s="13"/>
    </row>
    <row r="105" spans="2:20" s="11" customFormat="1" ht="18.75" customHeight="1" x14ac:dyDescent="0.2">
      <c r="B105" s="12"/>
      <c r="C105" s="124" t="str">
        <f>IF(OR(E105=0,E105=""),"",COUNTA($E$9:$E105)-COUNTIF(($E$9:$E105),0))</f>
        <v/>
      </c>
      <c r="D105" s="79"/>
      <c r="E105" s="79"/>
      <c r="F105" s="81"/>
      <c r="G105" s="81"/>
      <c r="H105" s="183"/>
      <c r="I105" s="154"/>
      <c r="J105" s="156" t="str">
        <f>IF(Tabelle8[[#This Row],[Kursniveau]]="","",VLOOKUP(Tabelle8[[#This Row],[Kursniveau]],Tabelle5[],2,FALSE))</f>
        <v/>
      </c>
      <c r="K105" s="82"/>
      <c r="L105" s="82"/>
      <c r="M105" s="50"/>
      <c r="N105" s="80"/>
      <c r="O105" s="139" t="str">
        <f>IF($N105="","",VLOOKUP($N105,'Angaben zu den Kursstandorten'!$C$9:$H$38,2,FALSE))</f>
        <v/>
      </c>
      <c r="P105" s="139" t="str">
        <f>IF($N105="","",VLOOKUP($N105,'Angaben zu den Kursstandorten'!$C$9:$H$38,3,FALSE))</f>
        <v/>
      </c>
      <c r="Q105" s="139" t="str">
        <f>IF($N105="","",VLOOKUP($N105,'Angaben zu den Kursstandorten'!$C$9:$H$38,4,FALSE))</f>
        <v/>
      </c>
      <c r="R105" s="139" t="str">
        <f>IF($N105="","",VLOOKUP($N105,'Angaben zu den Kursstandorten'!$C$9:$H$38,5,FALSE))</f>
        <v/>
      </c>
      <c r="S105" s="139" t="str">
        <f>IF($N105="","",VLOOKUP($N105,'Angaben zu den Kursstandorten'!$C$9:$H$38,6,FALSE))</f>
        <v/>
      </c>
      <c r="T105" s="13"/>
    </row>
    <row r="106" spans="2:20" s="11" customFormat="1" ht="18.75" customHeight="1" x14ac:dyDescent="0.2">
      <c r="B106" s="12"/>
      <c r="C106" s="124" t="str">
        <f>IF(OR(E106=0,E106=""),"",COUNTA($E$9:$E106)-COUNTIF(($E$9:$E106),0))</f>
        <v/>
      </c>
      <c r="D106" s="79"/>
      <c r="E106" s="79"/>
      <c r="F106" s="81"/>
      <c r="G106" s="81"/>
      <c r="H106" s="183"/>
      <c r="I106" s="154"/>
      <c r="J106" s="156" t="str">
        <f>IF(Tabelle8[[#This Row],[Kursniveau]]="","",VLOOKUP(Tabelle8[[#This Row],[Kursniveau]],Tabelle5[],2,FALSE))</f>
        <v/>
      </c>
      <c r="K106" s="82"/>
      <c r="L106" s="82"/>
      <c r="M106" s="50"/>
      <c r="N106" s="80"/>
      <c r="O106" s="139" t="str">
        <f>IF($N106="","",VLOOKUP($N106,'Angaben zu den Kursstandorten'!$C$9:$H$38,2,FALSE))</f>
        <v/>
      </c>
      <c r="P106" s="139" t="str">
        <f>IF($N106="","",VLOOKUP($N106,'Angaben zu den Kursstandorten'!$C$9:$H$38,3,FALSE))</f>
        <v/>
      </c>
      <c r="Q106" s="139" t="str">
        <f>IF($N106="","",VLOOKUP($N106,'Angaben zu den Kursstandorten'!$C$9:$H$38,4,FALSE))</f>
        <v/>
      </c>
      <c r="R106" s="139" t="str">
        <f>IF($N106="","",VLOOKUP($N106,'Angaben zu den Kursstandorten'!$C$9:$H$38,5,FALSE))</f>
        <v/>
      </c>
      <c r="S106" s="139" t="str">
        <f>IF($N106="","",VLOOKUP($N106,'Angaben zu den Kursstandorten'!$C$9:$H$38,6,FALSE))</f>
        <v/>
      </c>
      <c r="T106" s="13"/>
    </row>
    <row r="107" spans="2:20" s="11" customFormat="1" ht="18.75" customHeight="1" x14ac:dyDescent="0.2">
      <c r="B107" s="12"/>
      <c r="C107" s="124" t="str">
        <f>IF(OR(E107=0,E107=""),"",COUNTA($E$9:$E107)-COUNTIF(($E$9:$E107),0))</f>
        <v/>
      </c>
      <c r="D107" s="79"/>
      <c r="E107" s="79"/>
      <c r="F107" s="81"/>
      <c r="G107" s="81"/>
      <c r="H107" s="183"/>
      <c r="I107" s="154"/>
      <c r="J107" s="156" t="str">
        <f>IF(Tabelle8[[#This Row],[Kursniveau]]="","",VLOOKUP(Tabelle8[[#This Row],[Kursniveau]],Tabelle5[],2,FALSE))</f>
        <v/>
      </c>
      <c r="K107" s="82"/>
      <c r="L107" s="82"/>
      <c r="M107" s="50"/>
      <c r="N107" s="80"/>
      <c r="O107" s="139" t="str">
        <f>IF($N107="","",VLOOKUP($N107,'Angaben zu den Kursstandorten'!$C$9:$H$38,2,FALSE))</f>
        <v/>
      </c>
      <c r="P107" s="139" t="str">
        <f>IF($N107="","",VLOOKUP($N107,'Angaben zu den Kursstandorten'!$C$9:$H$38,3,FALSE))</f>
        <v/>
      </c>
      <c r="Q107" s="139" t="str">
        <f>IF($N107="","",VLOOKUP($N107,'Angaben zu den Kursstandorten'!$C$9:$H$38,4,FALSE))</f>
        <v/>
      </c>
      <c r="R107" s="139" t="str">
        <f>IF($N107="","",VLOOKUP($N107,'Angaben zu den Kursstandorten'!$C$9:$H$38,5,FALSE))</f>
        <v/>
      </c>
      <c r="S107" s="139" t="str">
        <f>IF($N107="","",VLOOKUP($N107,'Angaben zu den Kursstandorten'!$C$9:$H$38,6,FALSE))</f>
        <v/>
      </c>
      <c r="T107" s="13"/>
    </row>
    <row r="108" spans="2:20" s="11" customFormat="1" ht="18.75" customHeight="1" x14ac:dyDescent="0.2">
      <c r="B108" s="12"/>
      <c r="C108" s="124" t="str">
        <f>IF(OR(E108=0,E108=""),"",COUNTA($E$9:$E108)-COUNTIF(($E$9:$E108),0))</f>
        <v/>
      </c>
      <c r="D108" s="79"/>
      <c r="E108" s="79"/>
      <c r="F108" s="81"/>
      <c r="G108" s="81"/>
      <c r="H108" s="183"/>
      <c r="I108" s="154"/>
      <c r="J108" s="156" t="str">
        <f>IF(Tabelle8[[#This Row],[Kursniveau]]="","",VLOOKUP(Tabelle8[[#This Row],[Kursniveau]],Tabelle5[],2,FALSE))</f>
        <v/>
      </c>
      <c r="K108" s="82"/>
      <c r="L108" s="82"/>
      <c r="M108" s="50"/>
      <c r="N108" s="80"/>
      <c r="O108" s="139" t="str">
        <f>IF($N108="","",VLOOKUP($N108,'Angaben zu den Kursstandorten'!$C$9:$H$38,2,FALSE))</f>
        <v/>
      </c>
      <c r="P108" s="139" t="str">
        <f>IF($N108="","",VLOOKUP($N108,'Angaben zu den Kursstandorten'!$C$9:$H$38,3,FALSE))</f>
        <v/>
      </c>
      <c r="Q108" s="139" t="str">
        <f>IF($N108="","",VLOOKUP($N108,'Angaben zu den Kursstandorten'!$C$9:$H$38,4,FALSE))</f>
        <v/>
      </c>
      <c r="R108" s="139" t="str">
        <f>IF($N108="","",VLOOKUP($N108,'Angaben zu den Kursstandorten'!$C$9:$H$38,5,FALSE))</f>
        <v/>
      </c>
      <c r="S108" s="139" t="str">
        <f>IF($N108="","",VLOOKUP($N108,'Angaben zu den Kursstandorten'!$C$9:$H$38,6,FALSE))</f>
        <v/>
      </c>
      <c r="T108" s="13"/>
    </row>
    <row r="109" spans="2:20" s="11" customFormat="1" ht="18.75" customHeight="1" x14ac:dyDescent="0.2">
      <c r="B109" s="12"/>
      <c r="C109" s="124" t="str">
        <f>IF(OR(E109=0,E109=""),"",COUNTA($E$9:$E109)-COUNTIF(($E$9:$E109),0))</f>
        <v/>
      </c>
      <c r="D109" s="79"/>
      <c r="E109" s="79"/>
      <c r="F109" s="81"/>
      <c r="G109" s="81"/>
      <c r="H109" s="183"/>
      <c r="I109" s="154"/>
      <c r="J109" s="156" t="str">
        <f>IF(Tabelle8[[#This Row],[Kursniveau]]="","",VLOOKUP(Tabelle8[[#This Row],[Kursniveau]],Tabelle5[],2,FALSE))</f>
        <v/>
      </c>
      <c r="K109" s="82"/>
      <c r="L109" s="82"/>
      <c r="M109" s="50"/>
      <c r="N109" s="80"/>
      <c r="O109" s="139" t="str">
        <f>IF($N109="","",VLOOKUP($N109,'Angaben zu den Kursstandorten'!$C$9:$H$38,2,FALSE))</f>
        <v/>
      </c>
      <c r="P109" s="139" t="str">
        <f>IF($N109="","",VLOOKUP($N109,'Angaben zu den Kursstandorten'!$C$9:$H$38,3,FALSE))</f>
        <v/>
      </c>
      <c r="Q109" s="139" t="str">
        <f>IF($N109="","",VLOOKUP($N109,'Angaben zu den Kursstandorten'!$C$9:$H$38,4,FALSE))</f>
        <v/>
      </c>
      <c r="R109" s="139" t="str">
        <f>IF($N109="","",VLOOKUP($N109,'Angaben zu den Kursstandorten'!$C$9:$H$38,5,FALSE))</f>
        <v/>
      </c>
      <c r="S109" s="139" t="str">
        <f>IF($N109="","",VLOOKUP($N109,'Angaben zu den Kursstandorten'!$C$9:$H$38,6,FALSE))</f>
        <v/>
      </c>
      <c r="T109" s="13"/>
    </row>
    <row r="110" spans="2:20" s="11" customFormat="1" ht="18.75" customHeight="1" x14ac:dyDescent="0.2">
      <c r="B110" s="12"/>
      <c r="C110" s="124" t="str">
        <f>IF(OR(E110=0,E110=""),"",COUNTA($E$9:$E110)-COUNTIF(($E$9:$E110),0))</f>
        <v/>
      </c>
      <c r="D110" s="79"/>
      <c r="E110" s="79"/>
      <c r="F110" s="81"/>
      <c r="G110" s="81"/>
      <c r="H110" s="183"/>
      <c r="I110" s="154"/>
      <c r="J110" s="156" t="str">
        <f>IF(Tabelle8[[#This Row],[Kursniveau]]="","",VLOOKUP(Tabelle8[[#This Row],[Kursniveau]],Tabelle5[],2,FALSE))</f>
        <v/>
      </c>
      <c r="K110" s="82"/>
      <c r="L110" s="82"/>
      <c r="M110" s="50"/>
      <c r="N110" s="80"/>
      <c r="O110" s="139" t="str">
        <f>IF($N110="","",VLOOKUP($N110,'Angaben zu den Kursstandorten'!$C$9:$H$38,2,FALSE))</f>
        <v/>
      </c>
      <c r="P110" s="139" t="str">
        <f>IF($N110="","",VLOOKUP($N110,'Angaben zu den Kursstandorten'!$C$9:$H$38,3,FALSE))</f>
        <v/>
      </c>
      <c r="Q110" s="139" t="str">
        <f>IF($N110="","",VLOOKUP($N110,'Angaben zu den Kursstandorten'!$C$9:$H$38,4,FALSE))</f>
        <v/>
      </c>
      <c r="R110" s="139" t="str">
        <f>IF($N110="","",VLOOKUP($N110,'Angaben zu den Kursstandorten'!$C$9:$H$38,5,FALSE))</f>
        <v/>
      </c>
      <c r="S110" s="139" t="str">
        <f>IF($N110="","",VLOOKUP($N110,'Angaben zu den Kursstandorten'!$C$9:$H$38,6,FALSE))</f>
        <v/>
      </c>
      <c r="T110" s="13"/>
    </row>
    <row r="111" spans="2:20" s="11" customFormat="1" ht="18.75" customHeight="1" x14ac:dyDescent="0.2">
      <c r="B111" s="12"/>
      <c r="C111" s="124" t="str">
        <f>IF(OR(E111=0,E111=""),"",COUNTA($E$9:$E111)-COUNTIF(($E$9:$E111),0))</f>
        <v/>
      </c>
      <c r="D111" s="79"/>
      <c r="E111" s="79"/>
      <c r="F111" s="81"/>
      <c r="G111" s="81"/>
      <c r="H111" s="183"/>
      <c r="I111" s="154"/>
      <c r="J111" s="156" t="str">
        <f>IF(Tabelle8[[#This Row],[Kursniveau]]="","",VLOOKUP(Tabelle8[[#This Row],[Kursniveau]],Tabelle5[],2,FALSE))</f>
        <v/>
      </c>
      <c r="K111" s="82"/>
      <c r="L111" s="82"/>
      <c r="M111" s="50"/>
      <c r="N111" s="80"/>
      <c r="O111" s="139" t="str">
        <f>IF($N111="","",VLOOKUP($N111,'Angaben zu den Kursstandorten'!$C$9:$H$38,2,FALSE))</f>
        <v/>
      </c>
      <c r="P111" s="139" t="str">
        <f>IF($N111="","",VLOOKUP($N111,'Angaben zu den Kursstandorten'!$C$9:$H$38,3,FALSE))</f>
        <v/>
      </c>
      <c r="Q111" s="139" t="str">
        <f>IF($N111="","",VLOOKUP($N111,'Angaben zu den Kursstandorten'!$C$9:$H$38,4,FALSE))</f>
        <v/>
      </c>
      <c r="R111" s="139" t="str">
        <f>IF($N111="","",VLOOKUP($N111,'Angaben zu den Kursstandorten'!$C$9:$H$38,5,FALSE))</f>
        <v/>
      </c>
      <c r="S111" s="139" t="str">
        <f>IF($N111="","",VLOOKUP($N111,'Angaben zu den Kursstandorten'!$C$9:$H$38,6,FALSE))</f>
        <v/>
      </c>
      <c r="T111" s="13"/>
    </row>
    <row r="112" spans="2:20" s="11" customFormat="1" ht="18.75" customHeight="1" x14ac:dyDescent="0.2">
      <c r="B112" s="12"/>
      <c r="C112" s="124" t="str">
        <f>IF(OR(E112=0,E112=""),"",COUNTA($E$9:$E112)-COUNTIF(($E$9:$E112),0))</f>
        <v/>
      </c>
      <c r="D112" s="79"/>
      <c r="E112" s="79"/>
      <c r="F112" s="81"/>
      <c r="G112" s="81"/>
      <c r="H112" s="183"/>
      <c r="I112" s="154"/>
      <c r="J112" s="156" t="str">
        <f>IF(Tabelle8[[#This Row],[Kursniveau]]="","",VLOOKUP(Tabelle8[[#This Row],[Kursniveau]],Tabelle5[],2,FALSE))</f>
        <v/>
      </c>
      <c r="K112" s="82"/>
      <c r="L112" s="82"/>
      <c r="M112" s="50"/>
      <c r="N112" s="80"/>
      <c r="O112" s="139" t="str">
        <f>IF($N112="","",VLOOKUP($N112,'Angaben zu den Kursstandorten'!$C$9:$H$38,2,FALSE))</f>
        <v/>
      </c>
      <c r="P112" s="139" t="str">
        <f>IF($N112="","",VLOOKUP($N112,'Angaben zu den Kursstandorten'!$C$9:$H$38,3,FALSE))</f>
        <v/>
      </c>
      <c r="Q112" s="139" t="str">
        <f>IF($N112="","",VLOOKUP($N112,'Angaben zu den Kursstandorten'!$C$9:$H$38,4,FALSE))</f>
        <v/>
      </c>
      <c r="R112" s="139" t="str">
        <f>IF($N112="","",VLOOKUP($N112,'Angaben zu den Kursstandorten'!$C$9:$H$38,5,FALSE))</f>
        <v/>
      </c>
      <c r="S112" s="139" t="str">
        <f>IF($N112="","",VLOOKUP($N112,'Angaben zu den Kursstandorten'!$C$9:$H$38,6,FALSE))</f>
        <v/>
      </c>
      <c r="T112" s="13"/>
    </row>
    <row r="113" spans="2:20" s="11" customFormat="1" ht="18.75" customHeight="1" x14ac:dyDescent="0.2">
      <c r="B113" s="12"/>
      <c r="C113" s="124" t="str">
        <f>IF(OR(E113=0,E113=""),"",COUNTA($E$9:$E113)-COUNTIF(($E$9:$E113),0))</f>
        <v/>
      </c>
      <c r="D113" s="79"/>
      <c r="E113" s="79"/>
      <c r="F113" s="81"/>
      <c r="G113" s="81"/>
      <c r="H113" s="183"/>
      <c r="I113" s="154"/>
      <c r="J113" s="156" t="str">
        <f>IF(Tabelle8[[#This Row],[Kursniveau]]="","",VLOOKUP(Tabelle8[[#This Row],[Kursniveau]],Tabelle5[],2,FALSE))</f>
        <v/>
      </c>
      <c r="K113" s="82"/>
      <c r="L113" s="82"/>
      <c r="M113" s="50"/>
      <c r="N113" s="80"/>
      <c r="O113" s="139" t="str">
        <f>IF($N113="","",VLOOKUP($N113,'Angaben zu den Kursstandorten'!$C$9:$H$38,2,FALSE))</f>
        <v/>
      </c>
      <c r="P113" s="139" t="str">
        <f>IF($N113="","",VLOOKUP($N113,'Angaben zu den Kursstandorten'!$C$9:$H$38,3,FALSE))</f>
        <v/>
      </c>
      <c r="Q113" s="139" t="str">
        <f>IF($N113="","",VLOOKUP($N113,'Angaben zu den Kursstandorten'!$C$9:$H$38,4,FALSE))</f>
        <v/>
      </c>
      <c r="R113" s="139" t="str">
        <f>IF($N113="","",VLOOKUP($N113,'Angaben zu den Kursstandorten'!$C$9:$H$38,5,FALSE))</f>
        <v/>
      </c>
      <c r="S113" s="139" t="str">
        <f>IF($N113="","",VLOOKUP($N113,'Angaben zu den Kursstandorten'!$C$9:$H$38,6,FALSE))</f>
        <v/>
      </c>
      <c r="T113" s="13"/>
    </row>
    <row r="114" spans="2:20" s="11" customFormat="1" ht="18.75" customHeight="1" x14ac:dyDescent="0.2">
      <c r="B114" s="12"/>
      <c r="C114" s="124" t="str">
        <f>IF(OR(E114=0,E114=""),"",COUNTA($E$9:$E114)-COUNTIF(($E$9:$E114),0))</f>
        <v/>
      </c>
      <c r="D114" s="79"/>
      <c r="E114" s="79"/>
      <c r="F114" s="81"/>
      <c r="G114" s="81"/>
      <c r="H114" s="183"/>
      <c r="I114" s="154"/>
      <c r="J114" s="156" t="str">
        <f>IF(Tabelle8[[#This Row],[Kursniveau]]="","",VLOOKUP(Tabelle8[[#This Row],[Kursniveau]],Tabelle5[],2,FALSE))</f>
        <v/>
      </c>
      <c r="K114" s="82"/>
      <c r="L114" s="82"/>
      <c r="M114" s="50"/>
      <c r="N114" s="80"/>
      <c r="O114" s="139" t="str">
        <f>IF($N114="","",VLOOKUP($N114,'Angaben zu den Kursstandorten'!$C$9:$H$38,2,FALSE))</f>
        <v/>
      </c>
      <c r="P114" s="139" t="str">
        <f>IF($N114="","",VLOOKUP($N114,'Angaben zu den Kursstandorten'!$C$9:$H$38,3,FALSE))</f>
        <v/>
      </c>
      <c r="Q114" s="139" t="str">
        <f>IF($N114="","",VLOOKUP($N114,'Angaben zu den Kursstandorten'!$C$9:$H$38,4,FALSE))</f>
        <v/>
      </c>
      <c r="R114" s="139" t="str">
        <f>IF($N114="","",VLOOKUP($N114,'Angaben zu den Kursstandorten'!$C$9:$H$38,5,FALSE))</f>
        <v/>
      </c>
      <c r="S114" s="139" t="str">
        <f>IF($N114="","",VLOOKUP($N114,'Angaben zu den Kursstandorten'!$C$9:$H$38,6,FALSE))</f>
        <v/>
      </c>
      <c r="T114" s="13"/>
    </row>
    <row r="115" spans="2:20" s="11" customFormat="1" ht="18.75" customHeight="1" x14ac:dyDescent="0.2">
      <c r="B115" s="12"/>
      <c r="C115" s="124" t="str">
        <f>IF(OR(E115=0,E115=""),"",COUNTA($E$9:$E115)-COUNTIF(($E$9:$E115),0))</f>
        <v/>
      </c>
      <c r="D115" s="79"/>
      <c r="E115" s="79"/>
      <c r="F115" s="81"/>
      <c r="G115" s="81"/>
      <c r="H115" s="183"/>
      <c r="I115" s="154"/>
      <c r="J115" s="156" t="str">
        <f>IF(Tabelle8[[#This Row],[Kursniveau]]="","",VLOOKUP(Tabelle8[[#This Row],[Kursniveau]],Tabelle5[],2,FALSE))</f>
        <v/>
      </c>
      <c r="K115" s="82"/>
      <c r="L115" s="82"/>
      <c r="M115" s="50"/>
      <c r="N115" s="80"/>
      <c r="O115" s="139" t="str">
        <f>IF($N115="","",VLOOKUP($N115,'Angaben zu den Kursstandorten'!$C$9:$H$38,2,FALSE))</f>
        <v/>
      </c>
      <c r="P115" s="139" t="str">
        <f>IF($N115="","",VLOOKUP($N115,'Angaben zu den Kursstandorten'!$C$9:$H$38,3,FALSE))</f>
        <v/>
      </c>
      <c r="Q115" s="139" t="str">
        <f>IF($N115="","",VLOOKUP($N115,'Angaben zu den Kursstandorten'!$C$9:$H$38,4,FALSE))</f>
        <v/>
      </c>
      <c r="R115" s="139" t="str">
        <f>IF($N115="","",VLOOKUP($N115,'Angaben zu den Kursstandorten'!$C$9:$H$38,5,FALSE))</f>
        <v/>
      </c>
      <c r="S115" s="139" t="str">
        <f>IF($N115="","",VLOOKUP($N115,'Angaben zu den Kursstandorten'!$C$9:$H$38,6,FALSE))</f>
        <v/>
      </c>
      <c r="T115" s="13"/>
    </row>
    <row r="116" spans="2:20" s="11" customFormat="1" ht="18.75" customHeight="1" x14ac:dyDescent="0.2">
      <c r="B116" s="12"/>
      <c r="C116" s="124" t="str">
        <f>IF(OR(E116=0,E116=""),"",COUNTA($E$9:$E116)-COUNTIF(($E$9:$E116),0))</f>
        <v/>
      </c>
      <c r="D116" s="79"/>
      <c r="E116" s="79"/>
      <c r="F116" s="81"/>
      <c r="G116" s="81"/>
      <c r="H116" s="183"/>
      <c r="I116" s="154"/>
      <c r="J116" s="156" t="str">
        <f>IF(Tabelle8[[#This Row],[Kursniveau]]="","",VLOOKUP(Tabelle8[[#This Row],[Kursniveau]],Tabelle5[],2,FALSE))</f>
        <v/>
      </c>
      <c r="K116" s="82"/>
      <c r="L116" s="82"/>
      <c r="M116" s="50"/>
      <c r="N116" s="80"/>
      <c r="O116" s="139" t="str">
        <f>IF($N116="","",VLOOKUP($N116,'Angaben zu den Kursstandorten'!$C$9:$H$38,2,FALSE))</f>
        <v/>
      </c>
      <c r="P116" s="139" t="str">
        <f>IF($N116="","",VLOOKUP($N116,'Angaben zu den Kursstandorten'!$C$9:$H$38,3,FALSE))</f>
        <v/>
      </c>
      <c r="Q116" s="139" t="str">
        <f>IF($N116="","",VLOOKUP($N116,'Angaben zu den Kursstandorten'!$C$9:$H$38,4,FALSE))</f>
        <v/>
      </c>
      <c r="R116" s="139" t="str">
        <f>IF($N116="","",VLOOKUP($N116,'Angaben zu den Kursstandorten'!$C$9:$H$38,5,FALSE))</f>
        <v/>
      </c>
      <c r="S116" s="139" t="str">
        <f>IF($N116="","",VLOOKUP($N116,'Angaben zu den Kursstandorten'!$C$9:$H$38,6,FALSE))</f>
        <v/>
      </c>
      <c r="T116" s="13"/>
    </row>
    <row r="117" spans="2:20" s="11" customFormat="1" ht="18.75" customHeight="1" x14ac:dyDescent="0.2">
      <c r="B117" s="12"/>
      <c r="C117" s="124" t="str">
        <f>IF(OR(E117=0,E117=""),"",COUNTA($E$9:$E117)-COUNTIF(($E$9:$E117),0))</f>
        <v/>
      </c>
      <c r="D117" s="79"/>
      <c r="E117" s="79"/>
      <c r="F117" s="81"/>
      <c r="G117" s="81"/>
      <c r="H117" s="183"/>
      <c r="I117" s="154"/>
      <c r="J117" s="156" t="str">
        <f>IF(Tabelle8[[#This Row],[Kursniveau]]="","",VLOOKUP(Tabelle8[[#This Row],[Kursniveau]],Tabelle5[],2,FALSE))</f>
        <v/>
      </c>
      <c r="K117" s="82"/>
      <c r="L117" s="82"/>
      <c r="M117" s="50"/>
      <c r="N117" s="80"/>
      <c r="O117" s="139" t="str">
        <f>IF($N117="","",VLOOKUP($N117,'Angaben zu den Kursstandorten'!$C$9:$H$38,2,FALSE))</f>
        <v/>
      </c>
      <c r="P117" s="139" t="str">
        <f>IF($N117="","",VLOOKUP($N117,'Angaben zu den Kursstandorten'!$C$9:$H$38,3,FALSE))</f>
        <v/>
      </c>
      <c r="Q117" s="139" t="str">
        <f>IF($N117="","",VLOOKUP($N117,'Angaben zu den Kursstandorten'!$C$9:$H$38,4,FALSE))</f>
        <v/>
      </c>
      <c r="R117" s="139" t="str">
        <f>IF($N117="","",VLOOKUP($N117,'Angaben zu den Kursstandorten'!$C$9:$H$38,5,FALSE))</f>
        <v/>
      </c>
      <c r="S117" s="139" t="str">
        <f>IF($N117="","",VLOOKUP($N117,'Angaben zu den Kursstandorten'!$C$9:$H$38,6,FALSE))</f>
        <v/>
      </c>
      <c r="T117" s="13"/>
    </row>
    <row r="118" spans="2:20" s="11" customFormat="1" ht="18.75" customHeight="1" x14ac:dyDescent="0.2">
      <c r="B118" s="12"/>
      <c r="C118" s="124" t="str">
        <f>IF(OR(E118=0,E118=""),"",COUNTA($E$9:$E118)-COUNTIF(($E$9:$E118),0))</f>
        <v/>
      </c>
      <c r="D118" s="79"/>
      <c r="E118" s="79"/>
      <c r="F118" s="81"/>
      <c r="G118" s="81"/>
      <c r="H118" s="183"/>
      <c r="I118" s="154"/>
      <c r="J118" s="156" t="str">
        <f>IF(Tabelle8[[#This Row],[Kursniveau]]="","",VLOOKUP(Tabelle8[[#This Row],[Kursniveau]],Tabelle5[],2,FALSE))</f>
        <v/>
      </c>
      <c r="K118" s="82"/>
      <c r="L118" s="82"/>
      <c r="M118" s="50"/>
      <c r="N118" s="80"/>
      <c r="O118" s="139" t="str">
        <f>IF($N118="","",VLOOKUP($N118,'Angaben zu den Kursstandorten'!$C$9:$H$38,2,FALSE))</f>
        <v/>
      </c>
      <c r="P118" s="139" t="str">
        <f>IF($N118="","",VLOOKUP($N118,'Angaben zu den Kursstandorten'!$C$9:$H$38,3,FALSE))</f>
        <v/>
      </c>
      <c r="Q118" s="139" t="str">
        <f>IF($N118="","",VLOOKUP($N118,'Angaben zu den Kursstandorten'!$C$9:$H$38,4,FALSE))</f>
        <v/>
      </c>
      <c r="R118" s="139" t="str">
        <f>IF($N118="","",VLOOKUP($N118,'Angaben zu den Kursstandorten'!$C$9:$H$38,5,FALSE))</f>
        <v/>
      </c>
      <c r="S118" s="139" t="str">
        <f>IF($N118="","",VLOOKUP($N118,'Angaben zu den Kursstandorten'!$C$9:$H$38,6,FALSE))</f>
        <v/>
      </c>
      <c r="T118" s="13"/>
    </row>
    <row r="119" spans="2:20" s="11" customFormat="1" ht="18.75" customHeight="1" x14ac:dyDescent="0.2">
      <c r="B119" s="12"/>
      <c r="C119" s="124" t="str">
        <f>IF(OR(E119=0,E119=""),"",COUNTA($E$9:$E119)-COUNTIF(($E$9:$E119),0))</f>
        <v/>
      </c>
      <c r="D119" s="79"/>
      <c r="E119" s="79"/>
      <c r="F119" s="81"/>
      <c r="G119" s="81"/>
      <c r="H119" s="183"/>
      <c r="I119" s="154"/>
      <c r="J119" s="156" t="str">
        <f>IF(Tabelle8[[#This Row],[Kursniveau]]="","",VLOOKUP(Tabelle8[[#This Row],[Kursniveau]],Tabelle5[],2,FALSE))</f>
        <v/>
      </c>
      <c r="K119" s="82"/>
      <c r="L119" s="82"/>
      <c r="M119" s="50"/>
      <c r="N119" s="80"/>
      <c r="O119" s="139" t="str">
        <f>IF($N119="","",VLOOKUP($N119,'Angaben zu den Kursstandorten'!$C$9:$H$38,2,FALSE))</f>
        <v/>
      </c>
      <c r="P119" s="139" t="str">
        <f>IF($N119="","",VLOOKUP($N119,'Angaben zu den Kursstandorten'!$C$9:$H$38,3,FALSE))</f>
        <v/>
      </c>
      <c r="Q119" s="139" t="str">
        <f>IF($N119="","",VLOOKUP($N119,'Angaben zu den Kursstandorten'!$C$9:$H$38,4,FALSE))</f>
        <v/>
      </c>
      <c r="R119" s="139" t="str">
        <f>IF($N119="","",VLOOKUP($N119,'Angaben zu den Kursstandorten'!$C$9:$H$38,5,FALSE))</f>
        <v/>
      </c>
      <c r="S119" s="139" t="str">
        <f>IF($N119="","",VLOOKUP($N119,'Angaben zu den Kursstandorten'!$C$9:$H$38,6,FALSE))</f>
        <v/>
      </c>
      <c r="T119" s="13"/>
    </row>
    <row r="120" spans="2:20" s="11" customFormat="1" ht="18.75" customHeight="1" x14ac:dyDescent="0.2">
      <c r="B120" s="12"/>
      <c r="C120" s="124" t="str">
        <f>IF(OR(E120=0,E120=""),"",COUNTA($E$9:$E120)-COUNTIF(($E$9:$E120),0))</f>
        <v/>
      </c>
      <c r="D120" s="79"/>
      <c r="E120" s="79"/>
      <c r="F120" s="81"/>
      <c r="G120" s="81"/>
      <c r="H120" s="183"/>
      <c r="I120" s="154"/>
      <c r="J120" s="156" t="str">
        <f>IF(Tabelle8[[#This Row],[Kursniveau]]="","",VLOOKUP(Tabelle8[[#This Row],[Kursniveau]],Tabelle5[],2,FALSE))</f>
        <v/>
      </c>
      <c r="K120" s="82"/>
      <c r="L120" s="82"/>
      <c r="M120" s="50"/>
      <c r="N120" s="80"/>
      <c r="O120" s="139" t="str">
        <f>IF($N120="","",VLOOKUP($N120,'Angaben zu den Kursstandorten'!$C$9:$H$38,2,FALSE))</f>
        <v/>
      </c>
      <c r="P120" s="139" t="str">
        <f>IF($N120="","",VLOOKUP($N120,'Angaben zu den Kursstandorten'!$C$9:$H$38,3,FALSE))</f>
        <v/>
      </c>
      <c r="Q120" s="139" t="str">
        <f>IF($N120="","",VLOOKUP($N120,'Angaben zu den Kursstandorten'!$C$9:$H$38,4,FALSE))</f>
        <v/>
      </c>
      <c r="R120" s="139" t="str">
        <f>IF($N120="","",VLOOKUP($N120,'Angaben zu den Kursstandorten'!$C$9:$H$38,5,FALSE))</f>
        <v/>
      </c>
      <c r="S120" s="139" t="str">
        <f>IF($N120="","",VLOOKUP($N120,'Angaben zu den Kursstandorten'!$C$9:$H$38,6,FALSE))</f>
        <v/>
      </c>
      <c r="T120" s="13"/>
    </row>
    <row r="121" spans="2:20" s="11" customFormat="1" ht="18.75" customHeight="1" x14ac:dyDescent="0.2">
      <c r="B121" s="12"/>
      <c r="C121" s="124" t="str">
        <f>IF(OR(E121=0,E121=""),"",COUNTA($E$9:$E121)-COUNTIF(($E$9:$E121),0))</f>
        <v/>
      </c>
      <c r="D121" s="79"/>
      <c r="E121" s="79"/>
      <c r="F121" s="81"/>
      <c r="G121" s="81"/>
      <c r="H121" s="183"/>
      <c r="I121" s="154"/>
      <c r="J121" s="156" t="str">
        <f>IF(Tabelle8[[#This Row],[Kursniveau]]="","",VLOOKUP(Tabelle8[[#This Row],[Kursniveau]],Tabelle5[],2,FALSE))</f>
        <v/>
      </c>
      <c r="K121" s="82"/>
      <c r="L121" s="82"/>
      <c r="M121" s="50"/>
      <c r="N121" s="80"/>
      <c r="O121" s="139" t="str">
        <f>IF($N121="","",VLOOKUP($N121,'Angaben zu den Kursstandorten'!$C$9:$H$38,2,FALSE))</f>
        <v/>
      </c>
      <c r="P121" s="139" t="str">
        <f>IF($N121="","",VLOOKUP($N121,'Angaben zu den Kursstandorten'!$C$9:$H$38,3,FALSE))</f>
        <v/>
      </c>
      <c r="Q121" s="139" t="str">
        <f>IF($N121="","",VLOOKUP($N121,'Angaben zu den Kursstandorten'!$C$9:$H$38,4,FALSE))</f>
        <v/>
      </c>
      <c r="R121" s="139" t="str">
        <f>IF($N121="","",VLOOKUP($N121,'Angaben zu den Kursstandorten'!$C$9:$H$38,5,FALSE))</f>
        <v/>
      </c>
      <c r="S121" s="139" t="str">
        <f>IF($N121="","",VLOOKUP($N121,'Angaben zu den Kursstandorten'!$C$9:$H$38,6,FALSE))</f>
        <v/>
      </c>
      <c r="T121" s="13"/>
    </row>
    <row r="122" spans="2:20" s="11" customFormat="1" ht="18.75" customHeight="1" x14ac:dyDescent="0.2">
      <c r="B122" s="12"/>
      <c r="C122" s="124" t="str">
        <f>IF(OR(E122=0,E122=""),"",COUNTA($E$9:$E122)-COUNTIF(($E$9:$E122),0))</f>
        <v/>
      </c>
      <c r="D122" s="79"/>
      <c r="E122" s="79"/>
      <c r="F122" s="81"/>
      <c r="G122" s="81"/>
      <c r="H122" s="183"/>
      <c r="I122" s="154"/>
      <c r="J122" s="156" t="str">
        <f>IF(Tabelle8[[#This Row],[Kursniveau]]="","",VLOOKUP(Tabelle8[[#This Row],[Kursniveau]],Tabelle5[],2,FALSE))</f>
        <v/>
      </c>
      <c r="K122" s="82"/>
      <c r="L122" s="82"/>
      <c r="M122" s="50"/>
      <c r="N122" s="80"/>
      <c r="O122" s="139" t="str">
        <f>IF($N122="","",VLOOKUP($N122,'Angaben zu den Kursstandorten'!$C$9:$H$38,2,FALSE))</f>
        <v/>
      </c>
      <c r="P122" s="139" t="str">
        <f>IF($N122="","",VLOOKUP($N122,'Angaben zu den Kursstandorten'!$C$9:$H$38,3,FALSE))</f>
        <v/>
      </c>
      <c r="Q122" s="139" t="str">
        <f>IF($N122="","",VLOOKUP($N122,'Angaben zu den Kursstandorten'!$C$9:$H$38,4,FALSE))</f>
        <v/>
      </c>
      <c r="R122" s="139" t="str">
        <f>IF($N122="","",VLOOKUP($N122,'Angaben zu den Kursstandorten'!$C$9:$H$38,5,FALSE))</f>
        <v/>
      </c>
      <c r="S122" s="139" t="str">
        <f>IF($N122="","",VLOOKUP($N122,'Angaben zu den Kursstandorten'!$C$9:$H$38,6,FALSE))</f>
        <v/>
      </c>
      <c r="T122" s="13"/>
    </row>
    <row r="123" spans="2:20" s="11" customFormat="1" ht="18.75" customHeight="1" x14ac:dyDescent="0.2">
      <c r="B123" s="12"/>
      <c r="C123" s="124" t="str">
        <f>IF(OR(E123=0,E123=""),"",COUNTA($E$9:$E123)-COUNTIF(($E$9:$E123),0))</f>
        <v/>
      </c>
      <c r="D123" s="79"/>
      <c r="E123" s="79"/>
      <c r="F123" s="81"/>
      <c r="G123" s="81"/>
      <c r="H123" s="183"/>
      <c r="I123" s="154"/>
      <c r="J123" s="156" t="str">
        <f>IF(Tabelle8[[#This Row],[Kursniveau]]="","",VLOOKUP(Tabelle8[[#This Row],[Kursniveau]],Tabelle5[],2,FALSE))</f>
        <v/>
      </c>
      <c r="K123" s="82"/>
      <c r="L123" s="82"/>
      <c r="M123" s="50"/>
      <c r="N123" s="80"/>
      <c r="O123" s="139" t="str">
        <f>IF($N123="","",VLOOKUP($N123,'Angaben zu den Kursstandorten'!$C$9:$H$38,2,FALSE))</f>
        <v/>
      </c>
      <c r="P123" s="139" t="str">
        <f>IF($N123="","",VLOOKUP($N123,'Angaben zu den Kursstandorten'!$C$9:$H$38,3,FALSE))</f>
        <v/>
      </c>
      <c r="Q123" s="139" t="str">
        <f>IF($N123="","",VLOOKUP($N123,'Angaben zu den Kursstandorten'!$C$9:$H$38,4,FALSE))</f>
        <v/>
      </c>
      <c r="R123" s="139" t="str">
        <f>IF($N123="","",VLOOKUP($N123,'Angaben zu den Kursstandorten'!$C$9:$H$38,5,FALSE))</f>
        <v/>
      </c>
      <c r="S123" s="139" t="str">
        <f>IF($N123="","",VLOOKUP($N123,'Angaben zu den Kursstandorten'!$C$9:$H$38,6,FALSE))</f>
        <v/>
      </c>
      <c r="T123" s="13"/>
    </row>
    <row r="124" spans="2:20" s="11" customFormat="1" ht="18.75" customHeight="1" x14ac:dyDescent="0.2">
      <c r="B124" s="12"/>
      <c r="C124" s="124" t="str">
        <f>IF(OR(E124=0,E124=""),"",COUNTA($E$9:$E124)-COUNTIF(($E$9:$E124),0))</f>
        <v/>
      </c>
      <c r="D124" s="79"/>
      <c r="E124" s="79"/>
      <c r="F124" s="81"/>
      <c r="G124" s="81"/>
      <c r="H124" s="183"/>
      <c r="I124" s="154"/>
      <c r="J124" s="156" t="str">
        <f>IF(Tabelle8[[#This Row],[Kursniveau]]="","",VLOOKUP(Tabelle8[[#This Row],[Kursniveau]],Tabelle5[],2,FALSE))</f>
        <v/>
      </c>
      <c r="K124" s="82"/>
      <c r="L124" s="82"/>
      <c r="M124" s="50"/>
      <c r="N124" s="80"/>
      <c r="O124" s="139" t="str">
        <f>IF($N124="","",VLOOKUP($N124,'Angaben zu den Kursstandorten'!$C$9:$H$38,2,FALSE))</f>
        <v/>
      </c>
      <c r="P124" s="139" t="str">
        <f>IF($N124="","",VLOOKUP($N124,'Angaben zu den Kursstandorten'!$C$9:$H$38,3,FALSE))</f>
        <v/>
      </c>
      <c r="Q124" s="139" t="str">
        <f>IF($N124="","",VLOOKUP($N124,'Angaben zu den Kursstandorten'!$C$9:$H$38,4,FALSE))</f>
        <v/>
      </c>
      <c r="R124" s="139" t="str">
        <f>IF($N124="","",VLOOKUP($N124,'Angaben zu den Kursstandorten'!$C$9:$H$38,5,FALSE))</f>
        <v/>
      </c>
      <c r="S124" s="139" t="str">
        <f>IF($N124="","",VLOOKUP($N124,'Angaben zu den Kursstandorten'!$C$9:$H$38,6,FALSE))</f>
        <v/>
      </c>
      <c r="T124" s="13"/>
    </row>
    <row r="125" spans="2:20" s="11" customFormat="1" ht="18.75" customHeight="1" x14ac:dyDescent="0.2">
      <c r="B125" s="12"/>
      <c r="C125" s="124" t="str">
        <f>IF(OR(E125=0,E125=""),"",COUNTA($E$9:$E125)-COUNTIF(($E$9:$E125),0))</f>
        <v/>
      </c>
      <c r="D125" s="79"/>
      <c r="E125" s="79"/>
      <c r="F125" s="81"/>
      <c r="G125" s="81"/>
      <c r="H125" s="183"/>
      <c r="I125" s="154"/>
      <c r="J125" s="156" t="str">
        <f>IF(Tabelle8[[#This Row],[Kursniveau]]="","",VLOOKUP(Tabelle8[[#This Row],[Kursniveau]],Tabelle5[],2,FALSE))</f>
        <v/>
      </c>
      <c r="K125" s="82"/>
      <c r="L125" s="82"/>
      <c r="M125" s="50"/>
      <c r="N125" s="80"/>
      <c r="O125" s="139" t="str">
        <f>IF($N125="","",VLOOKUP($N125,'Angaben zu den Kursstandorten'!$C$9:$H$38,2,FALSE))</f>
        <v/>
      </c>
      <c r="P125" s="139" t="str">
        <f>IF($N125="","",VLOOKUP($N125,'Angaben zu den Kursstandorten'!$C$9:$H$38,3,FALSE))</f>
        <v/>
      </c>
      <c r="Q125" s="139" t="str">
        <f>IF($N125="","",VLOOKUP($N125,'Angaben zu den Kursstandorten'!$C$9:$H$38,4,FALSE))</f>
        <v/>
      </c>
      <c r="R125" s="139" t="str">
        <f>IF($N125="","",VLOOKUP($N125,'Angaben zu den Kursstandorten'!$C$9:$H$38,5,FALSE))</f>
        <v/>
      </c>
      <c r="S125" s="139" t="str">
        <f>IF($N125="","",VLOOKUP($N125,'Angaben zu den Kursstandorten'!$C$9:$H$38,6,FALSE))</f>
        <v/>
      </c>
      <c r="T125" s="13"/>
    </row>
    <row r="126" spans="2:20" s="11" customFormat="1" ht="18.75" customHeight="1" x14ac:dyDescent="0.2">
      <c r="B126" s="12"/>
      <c r="C126" s="124" t="str">
        <f>IF(OR(E126=0,E126=""),"",COUNTA($E$9:$E126)-COUNTIF(($E$9:$E126),0))</f>
        <v/>
      </c>
      <c r="D126" s="79"/>
      <c r="E126" s="79"/>
      <c r="F126" s="81"/>
      <c r="G126" s="81"/>
      <c r="H126" s="183"/>
      <c r="I126" s="154"/>
      <c r="J126" s="156" t="str">
        <f>IF(Tabelle8[[#This Row],[Kursniveau]]="","",VLOOKUP(Tabelle8[[#This Row],[Kursniveau]],Tabelle5[],2,FALSE))</f>
        <v/>
      </c>
      <c r="K126" s="82"/>
      <c r="L126" s="82"/>
      <c r="M126" s="50"/>
      <c r="N126" s="80"/>
      <c r="O126" s="139" t="str">
        <f>IF($N126="","",VLOOKUP($N126,'Angaben zu den Kursstandorten'!$C$9:$H$38,2,FALSE))</f>
        <v/>
      </c>
      <c r="P126" s="139" t="str">
        <f>IF($N126="","",VLOOKUP($N126,'Angaben zu den Kursstandorten'!$C$9:$H$38,3,FALSE))</f>
        <v/>
      </c>
      <c r="Q126" s="139" t="str">
        <f>IF($N126="","",VLOOKUP($N126,'Angaben zu den Kursstandorten'!$C$9:$H$38,4,FALSE))</f>
        <v/>
      </c>
      <c r="R126" s="139" t="str">
        <f>IF($N126="","",VLOOKUP($N126,'Angaben zu den Kursstandorten'!$C$9:$H$38,5,FALSE))</f>
        <v/>
      </c>
      <c r="S126" s="139" t="str">
        <f>IF($N126="","",VLOOKUP($N126,'Angaben zu den Kursstandorten'!$C$9:$H$38,6,FALSE))</f>
        <v/>
      </c>
      <c r="T126" s="13"/>
    </row>
    <row r="127" spans="2:20" s="11" customFormat="1" ht="18.75" customHeight="1" x14ac:dyDescent="0.2">
      <c r="B127" s="12"/>
      <c r="C127" s="124" t="str">
        <f>IF(OR(E127=0,E127=""),"",COUNTA($E$9:$E127)-COUNTIF(($E$9:$E127),0))</f>
        <v/>
      </c>
      <c r="D127" s="79"/>
      <c r="E127" s="79"/>
      <c r="F127" s="81"/>
      <c r="G127" s="81"/>
      <c r="H127" s="183"/>
      <c r="I127" s="154"/>
      <c r="J127" s="156" t="str">
        <f>IF(Tabelle8[[#This Row],[Kursniveau]]="","",VLOOKUP(Tabelle8[[#This Row],[Kursniveau]],Tabelle5[],2,FALSE))</f>
        <v/>
      </c>
      <c r="K127" s="82"/>
      <c r="L127" s="82"/>
      <c r="M127" s="50"/>
      <c r="N127" s="80"/>
      <c r="O127" s="139" t="str">
        <f>IF($N127="","",VLOOKUP($N127,'Angaben zu den Kursstandorten'!$C$9:$H$38,2,FALSE))</f>
        <v/>
      </c>
      <c r="P127" s="139" t="str">
        <f>IF($N127="","",VLOOKUP($N127,'Angaben zu den Kursstandorten'!$C$9:$H$38,3,FALSE))</f>
        <v/>
      </c>
      <c r="Q127" s="139" t="str">
        <f>IF($N127="","",VLOOKUP($N127,'Angaben zu den Kursstandorten'!$C$9:$H$38,4,FALSE))</f>
        <v/>
      </c>
      <c r="R127" s="139" t="str">
        <f>IF($N127="","",VLOOKUP($N127,'Angaben zu den Kursstandorten'!$C$9:$H$38,5,FALSE))</f>
        <v/>
      </c>
      <c r="S127" s="139" t="str">
        <f>IF($N127="","",VLOOKUP($N127,'Angaben zu den Kursstandorten'!$C$9:$H$38,6,FALSE))</f>
        <v/>
      </c>
      <c r="T127" s="13"/>
    </row>
    <row r="128" spans="2:20" s="11" customFormat="1" ht="18.75" customHeight="1" x14ac:dyDescent="0.2">
      <c r="B128" s="12"/>
      <c r="C128" s="124" t="str">
        <f>IF(OR(E128=0,E128=""),"",COUNTA($E$9:$E128)-COUNTIF(($E$9:$E128),0))</f>
        <v/>
      </c>
      <c r="D128" s="79"/>
      <c r="E128" s="79"/>
      <c r="F128" s="81"/>
      <c r="G128" s="81"/>
      <c r="H128" s="183"/>
      <c r="I128" s="154"/>
      <c r="J128" s="156" t="str">
        <f>IF(Tabelle8[[#This Row],[Kursniveau]]="","",VLOOKUP(Tabelle8[[#This Row],[Kursniveau]],Tabelle5[],2,FALSE))</f>
        <v/>
      </c>
      <c r="K128" s="82"/>
      <c r="L128" s="82"/>
      <c r="M128" s="50"/>
      <c r="N128" s="80"/>
      <c r="O128" s="139" t="str">
        <f>IF($N128="","",VLOOKUP($N128,'Angaben zu den Kursstandorten'!$C$9:$H$38,2,FALSE))</f>
        <v/>
      </c>
      <c r="P128" s="139" t="str">
        <f>IF($N128="","",VLOOKUP($N128,'Angaben zu den Kursstandorten'!$C$9:$H$38,3,FALSE))</f>
        <v/>
      </c>
      <c r="Q128" s="139" t="str">
        <f>IF($N128="","",VLOOKUP($N128,'Angaben zu den Kursstandorten'!$C$9:$H$38,4,FALSE))</f>
        <v/>
      </c>
      <c r="R128" s="139" t="str">
        <f>IF($N128="","",VLOOKUP($N128,'Angaben zu den Kursstandorten'!$C$9:$H$38,5,FALSE))</f>
        <v/>
      </c>
      <c r="S128" s="139" t="str">
        <f>IF($N128="","",VLOOKUP($N128,'Angaben zu den Kursstandorten'!$C$9:$H$38,6,FALSE))</f>
        <v/>
      </c>
      <c r="T128" s="13"/>
    </row>
    <row r="129" spans="2:20" s="11" customFormat="1" ht="18.75" customHeight="1" x14ac:dyDescent="0.2">
      <c r="B129" s="12"/>
      <c r="C129" s="124" t="str">
        <f>IF(OR(E129=0,E129=""),"",COUNTA($E$9:$E129)-COUNTIF(($E$9:$E129),0))</f>
        <v/>
      </c>
      <c r="D129" s="79"/>
      <c r="E129" s="79"/>
      <c r="F129" s="81"/>
      <c r="G129" s="81"/>
      <c r="H129" s="183"/>
      <c r="I129" s="154"/>
      <c r="J129" s="156" t="str">
        <f>IF(Tabelle8[[#This Row],[Kursniveau]]="","",VLOOKUP(Tabelle8[[#This Row],[Kursniveau]],Tabelle5[],2,FALSE))</f>
        <v/>
      </c>
      <c r="K129" s="82"/>
      <c r="L129" s="82"/>
      <c r="M129" s="50"/>
      <c r="N129" s="80"/>
      <c r="O129" s="139" t="str">
        <f>IF($N129="","",VLOOKUP($N129,'Angaben zu den Kursstandorten'!$C$9:$H$38,2,FALSE))</f>
        <v/>
      </c>
      <c r="P129" s="139" t="str">
        <f>IF($N129="","",VLOOKUP($N129,'Angaben zu den Kursstandorten'!$C$9:$H$38,3,FALSE))</f>
        <v/>
      </c>
      <c r="Q129" s="139" t="str">
        <f>IF($N129="","",VLOOKUP($N129,'Angaben zu den Kursstandorten'!$C$9:$H$38,4,FALSE))</f>
        <v/>
      </c>
      <c r="R129" s="139" t="str">
        <f>IF($N129="","",VLOOKUP($N129,'Angaben zu den Kursstandorten'!$C$9:$H$38,5,FALSE))</f>
        <v/>
      </c>
      <c r="S129" s="139" t="str">
        <f>IF($N129="","",VLOOKUP($N129,'Angaben zu den Kursstandorten'!$C$9:$H$38,6,FALSE))</f>
        <v/>
      </c>
      <c r="T129" s="13"/>
    </row>
    <row r="130" spans="2:20" s="11" customFormat="1" ht="18.75" customHeight="1" x14ac:dyDescent="0.2">
      <c r="B130" s="12"/>
      <c r="C130" s="124" t="str">
        <f>IF(OR(E130=0,E130=""),"",COUNTA($E$9:$E130)-COUNTIF(($E$9:$E130),0))</f>
        <v/>
      </c>
      <c r="D130" s="79"/>
      <c r="E130" s="79"/>
      <c r="F130" s="81"/>
      <c r="G130" s="81"/>
      <c r="H130" s="183"/>
      <c r="I130" s="154"/>
      <c r="J130" s="156" t="str">
        <f>IF(Tabelle8[[#This Row],[Kursniveau]]="","",VLOOKUP(Tabelle8[[#This Row],[Kursniveau]],Tabelle5[],2,FALSE))</f>
        <v/>
      </c>
      <c r="K130" s="82"/>
      <c r="L130" s="82"/>
      <c r="M130" s="50"/>
      <c r="N130" s="80"/>
      <c r="O130" s="139" t="str">
        <f>IF($N130="","",VLOOKUP($N130,'Angaben zu den Kursstandorten'!$C$9:$H$38,2,FALSE))</f>
        <v/>
      </c>
      <c r="P130" s="139" t="str">
        <f>IF($N130="","",VLOOKUP($N130,'Angaben zu den Kursstandorten'!$C$9:$H$38,3,FALSE))</f>
        <v/>
      </c>
      <c r="Q130" s="139" t="str">
        <f>IF($N130="","",VLOOKUP($N130,'Angaben zu den Kursstandorten'!$C$9:$H$38,4,FALSE))</f>
        <v/>
      </c>
      <c r="R130" s="139" t="str">
        <f>IF($N130="","",VLOOKUP($N130,'Angaben zu den Kursstandorten'!$C$9:$H$38,5,FALSE))</f>
        <v/>
      </c>
      <c r="S130" s="139" t="str">
        <f>IF($N130="","",VLOOKUP($N130,'Angaben zu den Kursstandorten'!$C$9:$H$38,6,FALSE))</f>
        <v/>
      </c>
      <c r="T130" s="13"/>
    </row>
    <row r="131" spans="2:20" s="11" customFormat="1" ht="18.75" customHeight="1" x14ac:dyDescent="0.2">
      <c r="B131" s="12"/>
      <c r="C131" s="124" t="str">
        <f>IF(OR(E131=0,E131=""),"",COUNTA($E$9:$E131)-COUNTIF(($E$9:$E131),0))</f>
        <v/>
      </c>
      <c r="D131" s="79"/>
      <c r="E131" s="79"/>
      <c r="F131" s="81"/>
      <c r="G131" s="81"/>
      <c r="H131" s="183"/>
      <c r="I131" s="154"/>
      <c r="J131" s="156" t="str">
        <f>IF(Tabelle8[[#This Row],[Kursniveau]]="","",VLOOKUP(Tabelle8[[#This Row],[Kursniveau]],Tabelle5[],2,FALSE))</f>
        <v/>
      </c>
      <c r="K131" s="82"/>
      <c r="L131" s="82"/>
      <c r="M131" s="50"/>
      <c r="N131" s="80"/>
      <c r="O131" s="139" t="str">
        <f>IF($N131="","",VLOOKUP($N131,'Angaben zu den Kursstandorten'!$C$9:$H$38,2,FALSE))</f>
        <v/>
      </c>
      <c r="P131" s="139" t="str">
        <f>IF($N131="","",VLOOKUP($N131,'Angaben zu den Kursstandorten'!$C$9:$H$38,3,FALSE))</f>
        <v/>
      </c>
      <c r="Q131" s="139" t="str">
        <f>IF($N131="","",VLOOKUP($N131,'Angaben zu den Kursstandorten'!$C$9:$H$38,4,FALSE))</f>
        <v/>
      </c>
      <c r="R131" s="139" t="str">
        <f>IF($N131="","",VLOOKUP($N131,'Angaben zu den Kursstandorten'!$C$9:$H$38,5,FALSE))</f>
        <v/>
      </c>
      <c r="S131" s="139" t="str">
        <f>IF($N131="","",VLOOKUP($N131,'Angaben zu den Kursstandorten'!$C$9:$H$38,6,FALSE))</f>
        <v/>
      </c>
      <c r="T131" s="13"/>
    </row>
    <row r="132" spans="2:20" s="11" customFormat="1" ht="18.75" customHeight="1" x14ac:dyDescent="0.2">
      <c r="B132" s="12"/>
      <c r="C132" s="124" t="str">
        <f>IF(OR(E132=0,E132=""),"",COUNTA($E$9:$E132)-COUNTIF(($E$9:$E132),0))</f>
        <v/>
      </c>
      <c r="D132" s="79"/>
      <c r="E132" s="79"/>
      <c r="F132" s="81"/>
      <c r="G132" s="81"/>
      <c r="H132" s="183"/>
      <c r="I132" s="154"/>
      <c r="J132" s="156" t="str">
        <f>IF(Tabelle8[[#This Row],[Kursniveau]]="","",VLOOKUP(Tabelle8[[#This Row],[Kursniveau]],Tabelle5[],2,FALSE))</f>
        <v/>
      </c>
      <c r="K132" s="82"/>
      <c r="L132" s="82"/>
      <c r="M132" s="50"/>
      <c r="N132" s="80"/>
      <c r="O132" s="139" t="str">
        <f>IF($N132="","",VLOOKUP($N132,'Angaben zu den Kursstandorten'!$C$9:$H$38,2,FALSE))</f>
        <v/>
      </c>
      <c r="P132" s="139" t="str">
        <f>IF($N132="","",VLOOKUP($N132,'Angaben zu den Kursstandorten'!$C$9:$H$38,3,FALSE))</f>
        <v/>
      </c>
      <c r="Q132" s="139" t="str">
        <f>IF($N132="","",VLOOKUP($N132,'Angaben zu den Kursstandorten'!$C$9:$H$38,4,FALSE))</f>
        <v/>
      </c>
      <c r="R132" s="139" t="str">
        <f>IF($N132="","",VLOOKUP($N132,'Angaben zu den Kursstandorten'!$C$9:$H$38,5,FALSE))</f>
        <v/>
      </c>
      <c r="S132" s="139" t="str">
        <f>IF($N132="","",VLOOKUP($N132,'Angaben zu den Kursstandorten'!$C$9:$H$38,6,FALSE))</f>
        <v/>
      </c>
      <c r="T132" s="13"/>
    </row>
    <row r="133" spans="2:20" s="11" customFormat="1" ht="18.75" customHeight="1" x14ac:dyDescent="0.2">
      <c r="B133" s="12"/>
      <c r="C133" s="124" t="str">
        <f>IF(OR(E133=0,E133=""),"",COUNTA($E$9:$E133)-COUNTIF(($E$9:$E133),0))</f>
        <v/>
      </c>
      <c r="D133" s="79"/>
      <c r="E133" s="79"/>
      <c r="F133" s="81"/>
      <c r="G133" s="81"/>
      <c r="H133" s="183"/>
      <c r="I133" s="154"/>
      <c r="J133" s="156" t="str">
        <f>IF(Tabelle8[[#This Row],[Kursniveau]]="","",VLOOKUP(Tabelle8[[#This Row],[Kursniveau]],Tabelle5[],2,FALSE))</f>
        <v/>
      </c>
      <c r="K133" s="82"/>
      <c r="L133" s="82"/>
      <c r="M133" s="50"/>
      <c r="N133" s="80"/>
      <c r="O133" s="139" t="str">
        <f>IF($N133="","",VLOOKUP($N133,'Angaben zu den Kursstandorten'!$C$9:$H$38,2,FALSE))</f>
        <v/>
      </c>
      <c r="P133" s="139" t="str">
        <f>IF($N133="","",VLOOKUP($N133,'Angaben zu den Kursstandorten'!$C$9:$H$38,3,FALSE))</f>
        <v/>
      </c>
      <c r="Q133" s="139" t="str">
        <f>IF($N133="","",VLOOKUP($N133,'Angaben zu den Kursstandorten'!$C$9:$H$38,4,FALSE))</f>
        <v/>
      </c>
      <c r="R133" s="139" t="str">
        <f>IF($N133="","",VLOOKUP($N133,'Angaben zu den Kursstandorten'!$C$9:$H$38,5,FALSE))</f>
        <v/>
      </c>
      <c r="S133" s="139" t="str">
        <f>IF($N133="","",VLOOKUP($N133,'Angaben zu den Kursstandorten'!$C$9:$H$38,6,FALSE))</f>
        <v/>
      </c>
      <c r="T133" s="13"/>
    </row>
    <row r="134" spans="2:20" s="11" customFormat="1" ht="18.75" customHeight="1" x14ac:dyDescent="0.2">
      <c r="B134" s="12"/>
      <c r="C134" s="124" t="str">
        <f>IF(OR(E134=0,E134=""),"",COUNTA($E$9:$E134)-COUNTIF(($E$9:$E134),0))</f>
        <v/>
      </c>
      <c r="D134" s="79"/>
      <c r="E134" s="79"/>
      <c r="F134" s="81"/>
      <c r="G134" s="81"/>
      <c r="H134" s="183"/>
      <c r="I134" s="154"/>
      <c r="J134" s="156" t="str">
        <f>IF(Tabelle8[[#This Row],[Kursniveau]]="","",VLOOKUP(Tabelle8[[#This Row],[Kursniveau]],Tabelle5[],2,FALSE))</f>
        <v/>
      </c>
      <c r="K134" s="82"/>
      <c r="L134" s="82"/>
      <c r="M134" s="50"/>
      <c r="N134" s="80"/>
      <c r="O134" s="139" t="str">
        <f>IF($N134="","",VLOOKUP($N134,'Angaben zu den Kursstandorten'!$C$9:$H$38,2,FALSE))</f>
        <v/>
      </c>
      <c r="P134" s="139" t="str">
        <f>IF($N134="","",VLOOKUP($N134,'Angaben zu den Kursstandorten'!$C$9:$H$38,3,FALSE))</f>
        <v/>
      </c>
      <c r="Q134" s="139" t="str">
        <f>IF($N134="","",VLOOKUP($N134,'Angaben zu den Kursstandorten'!$C$9:$H$38,4,FALSE))</f>
        <v/>
      </c>
      <c r="R134" s="139" t="str">
        <f>IF($N134="","",VLOOKUP($N134,'Angaben zu den Kursstandorten'!$C$9:$H$38,5,FALSE))</f>
        <v/>
      </c>
      <c r="S134" s="139" t="str">
        <f>IF($N134="","",VLOOKUP($N134,'Angaben zu den Kursstandorten'!$C$9:$H$38,6,FALSE))</f>
        <v/>
      </c>
      <c r="T134" s="13"/>
    </row>
    <row r="135" spans="2:20" s="11" customFormat="1" ht="18.75" customHeight="1" x14ac:dyDescent="0.2">
      <c r="B135" s="12"/>
      <c r="C135" s="124" t="str">
        <f>IF(OR(E135=0,E135=""),"",COUNTA($E$9:$E135)-COUNTIF(($E$9:$E135),0))</f>
        <v/>
      </c>
      <c r="D135" s="79"/>
      <c r="E135" s="79"/>
      <c r="F135" s="81"/>
      <c r="G135" s="81"/>
      <c r="H135" s="183"/>
      <c r="I135" s="154"/>
      <c r="J135" s="156" t="str">
        <f>IF(Tabelle8[[#This Row],[Kursniveau]]="","",VLOOKUP(Tabelle8[[#This Row],[Kursniveau]],Tabelle5[],2,FALSE))</f>
        <v/>
      </c>
      <c r="K135" s="82"/>
      <c r="L135" s="82"/>
      <c r="M135" s="50"/>
      <c r="N135" s="80"/>
      <c r="O135" s="139" t="str">
        <f>IF($N135="","",VLOOKUP($N135,'Angaben zu den Kursstandorten'!$C$9:$H$38,2,FALSE))</f>
        <v/>
      </c>
      <c r="P135" s="139" t="str">
        <f>IF($N135="","",VLOOKUP($N135,'Angaben zu den Kursstandorten'!$C$9:$H$38,3,FALSE))</f>
        <v/>
      </c>
      <c r="Q135" s="139" t="str">
        <f>IF($N135="","",VLOOKUP($N135,'Angaben zu den Kursstandorten'!$C$9:$H$38,4,FALSE))</f>
        <v/>
      </c>
      <c r="R135" s="139" t="str">
        <f>IF($N135="","",VLOOKUP($N135,'Angaben zu den Kursstandorten'!$C$9:$H$38,5,FALSE))</f>
        <v/>
      </c>
      <c r="S135" s="139" t="str">
        <f>IF($N135="","",VLOOKUP($N135,'Angaben zu den Kursstandorten'!$C$9:$H$38,6,FALSE))</f>
        <v/>
      </c>
      <c r="T135" s="13"/>
    </row>
    <row r="136" spans="2:20" s="11" customFormat="1" ht="18.75" customHeight="1" x14ac:dyDescent="0.2">
      <c r="B136" s="12"/>
      <c r="C136" s="124" t="str">
        <f>IF(OR(E136=0,E136=""),"",COUNTA($E$9:$E136)-COUNTIF(($E$9:$E136),0))</f>
        <v/>
      </c>
      <c r="D136" s="79"/>
      <c r="E136" s="79"/>
      <c r="F136" s="81"/>
      <c r="G136" s="81"/>
      <c r="H136" s="183"/>
      <c r="I136" s="154"/>
      <c r="J136" s="156" t="str">
        <f>IF(Tabelle8[[#This Row],[Kursniveau]]="","",VLOOKUP(Tabelle8[[#This Row],[Kursniveau]],Tabelle5[],2,FALSE))</f>
        <v/>
      </c>
      <c r="K136" s="82"/>
      <c r="L136" s="82"/>
      <c r="M136" s="50"/>
      <c r="N136" s="80"/>
      <c r="O136" s="139" t="str">
        <f>IF($N136="","",VLOOKUP($N136,'Angaben zu den Kursstandorten'!$C$9:$H$38,2,FALSE))</f>
        <v/>
      </c>
      <c r="P136" s="139" t="str">
        <f>IF($N136="","",VLOOKUP($N136,'Angaben zu den Kursstandorten'!$C$9:$H$38,3,FALSE))</f>
        <v/>
      </c>
      <c r="Q136" s="139" t="str">
        <f>IF($N136="","",VLOOKUP($N136,'Angaben zu den Kursstandorten'!$C$9:$H$38,4,FALSE))</f>
        <v/>
      </c>
      <c r="R136" s="139" t="str">
        <f>IF($N136="","",VLOOKUP($N136,'Angaben zu den Kursstandorten'!$C$9:$H$38,5,FALSE))</f>
        <v/>
      </c>
      <c r="S136" s="139" t="str">
        <f>IF($N136="","",VLOOKUP($N136,'Angaben zu den Kursstandorten'!$C$9:$H$38,6,FALSE))</f>
        <v/>
      </c>
      <c r="T136" s="13"/>
    </row>
    <row r="137" spans="2:20" s="11" customFormat="1" ht="18.75" customHeight="1" x14ac:dyDescent="0.2">
      <c r="B137" s="12"/>
      <c r="C137" s="124" t="str">
        <f>IF(OR(E137=0,E137=""),"",COUNTA($E$9:$E137)-COUNTIF(($E$9:$E137),0))</f>
        <v/>
      </c>
      <c r="D137" s="79"/>
      <c r="E137" s="79"/>
      <c r="F137" s="81"/>
      <c r="G137" s="81"/>
      <c r="H137" s="183"/>
      <c r="I137" s="154"/>
      <c r="J137" s="156" t="str">
        <f>IF(Tabelle8[[#This Row],[Kursniveau]]="","",VLOOKUP(Tabelle8[[#This Row],[Kursniveau]],Tabelle5[],2,FALSE))</f>
        <v/>
      </c>
      <c r="K137" s="82"/>
      <c r="L137" s="82"/>
      <c r="M137" s="50"/>
      <c r="N137" s="80"/>
      <c r="O137" s="139" t="str">
        <f>IF($N137="","",VLOOKUP($N137,'Angaben zu den Kursstandorten'!$C$9:$H$38,2,FALSE))</f>
        <v/>
      </c>
      <c r="P137" s="139" t="str">
        <f>IF($N137="","",VLOOKUP($N137,'Angaben zu den Kursstandorten'!$C$9:$H$38,3,FALSE))</f>
        <v/>
      </c>
      <c r="Q137" s="139" t="str">
        <f>IF($N137="","",VLOOKUP($N137,'Angaben zu den Kursstandorten'!$C$9:$H$38,4,FALSE))</f>
        <v/>
      </c>
      <c r="R137" s="139" t="str">
        <f>IF($N137="","",VLOOKUP($N137,'Angaben zu den Kursstandorten'!$C$9:$H$38,5,FALSE))</f>
        <v/>
      </c>
      <c r="S137" s="139" t="str">
        <f>IF($N137="","",VLOOKUP($N137,'Angaben zu den Kursstandorten'!$C$9:$H$38,6,FALSE))</f>
        <v/>
      </c>
      <c r="T137" s="13"/>
    </row>
    <row r="138" spans="2:20" s="11" customFormat="1" ht="18.75" customHeight="1" x14ac:dyDescent="0.2">
      <c r="B138" s="12"/>
      <c r="C138" s="124" t="str">
        <f>IF(OR(E138=0,E138=""),"",COUNTA($E$9:$E138)-COUNTIF(($E$9:$E138),0))</f>
        <v/>
      </c>
      <c r="D138" s="79"/>
      <c r="E138" s="79"/>
      <c r="F138" s="81"/>
      <c r="G138" s="81"/>
      <c r="H138" s="183"/>
      <c r="I138" s="154"/>
      <c r="J138" s="156" t="str">
        <f>IF(Tabelle8[[#This Row],[Kursniveau]]="","",VLOOKUP(Tabelle8[[#This Row],[Kursniveau]],Tabelle5[],2,FALSE))</f>
        <v/>
      </c>
      <c r="K138" s="82"/>
      <c r="L138" s="82"/>
      <c r="M138" s="50"/>
      <c r="N138" s="80"/>
      <c r="O138" s="139" t="str">
        <f>IF($N138="","",VLOOKUP($N138,'Angaben zu den Kursstandorten'!$C$9:$H$38,2,FALSE))</f>
        <v/>
      </c>
      <c r="P138" s="139" t="str">
        <f>IF($N138="","",VLOOKUP($N138,'Angaben zu den Kursstandorten'!$C$9:$H$38,3,FALSE))</f>
        <v/>
      </c>
      <c r="Q138" s="139" t="str">
        <f>IF($N138="","",VLOOKUP($N138,'Angaben zu den Kursstandorten'!$C$9:$H$38,4,FALSE))</f>
        <v/>
      </c>
      <c r="R138" s="139" t="str">
        <f>IF($N138="","",VLOOKUP($N138,'Angaben zu den Kursstandorten'!$C$9:$H$38,5,FALSE))</f>
        <v/>
      </c>
      <c r="S138" s="139" t="str">
        <f>IF($N138="","",VLOOKUP($N138,'Angaben zu den Kursstandorten'!$C$9:$H$38,6,FALSE))</f>
        <v/>
      </c>
      <c r="T138" s="13"/>
    </row>
    <row r="139" spans="2:20" s="11" customFormat="1" ht="18.75" customHeight="1" x14ac:dyDescent="0.2">
      <c r="B139" s="12"/>
      <c r="C139" s="124" t="str">
        <f>IF(OR(E139=0,E139=""),"",COUNTA($E$9:$E139)-COUNTIF(($E$9:$E139),0))</f>
        <v/>
      </c>
      <c r="D139" s="79"/>
      <c r="E139" s="79"/>
      <c r="F139" s="81"/>
      <c r="G139" s="81"/>
      <c r="H139" s="183"/>
      <c r="I139" s="154"/>
      <c r="J139" s="156" t="str">
        <f>IF(Tabelle8[[#This Row],[Kursniveau]]="","",VLOOKUP(Tabelle8[[#This Row],[Kursniveau]],Tabelle5[],2,FALSE))</f>
        <v/>
      </c>
      <c r="K139" s="82"/>
      <c r="L139" s="82"/>
      <c r="M139" s="50"/>
      <c r="N139" s="80"/>
      <c r="O139" s="139" t="str">
        <f>IF($N139="","",VLOOKUP($N139,'Angaben zu den Kursstandorten'!$C$9:$H$38,2,FALSE))</f>
        <v/>
      </c>
      <c r="P139" s="139" t="str">
        <f>IF($N139="","",VLOOKUP($N139,'Angaben zu den Kursstandorten'!$C$9:$H$38,3,FALSE))</f>
        <v/>
      </c>
      <c r="Q139" s="139" t="str">
        <f>IF($N139="","",VLOOKUP($N139,'Angaben zu den Kursstandorten'!$C$9:$H$38,4,FALSE))</f>
        <v/>
      </c>
      <c r="R139" s="139" t="str">
        <f>IF($N139="","",VLOOKUP($N139,'Angaben zu den Kursstandorten'!$C$9:$H$38,5,FALSE))</f>
        <v/>
      </c>
      <c r="S139" s="139" t="str">
        <f>IF($N139="","",VLOOKUP($N139,'Angaben zu den Kursstandorten'!$C$9:$H$38,6,FALSE))</f>
        <v/>
      </c>
      <c r="T139" s="13"/>
    </row>
    <row r="140" spans="2:20" s="11" customFormat="1" ht="18.75" customHeight="1" x14ac:dyDescent="0.2">
      <c r="B140" s="12"/>
      <c r="C140" s="124" t="str">
        <f>IF(OR(E140=0,E140=""),"",COUNTA($E$9:$E140)-COUNTIF(($E$9:$E140),0))</f>
        <v/>
      </c>
      <c r="D140" s="79"/>
      <c r="E140" s="79"/>
      <c r="F140" s="81"/>
      <c r="G140" s="81"/>
      <c r="H140" s="183"/>
      <c r="I140" s="154"/>
      <c r="J140" s="156" t="str">
        <f>IF(Tabelle8[[#This Row],[Kursniveau]]="","",VLOOKUP(Tabelle8[[#This Row],[Kursniveau]],Tabelle5[],2,FALSE))</f>
        <v/>
      </c>
      <c r="K140" s="82"/>
      <c r="L140" s="82"/>
      <c r="M140" s="50"/>
      <c r="N140" s="80"/>
      <c r="O140" s="139" t="str">
        <f>IF($N140="","",VLOOKUP($N140,'Angaben zu den Kursstandorten'!$C$9:$H$38,2,FALSE))</f>
        <v/>
      </c>
      <c r="P140" s="139" t="str">
        <f>IF($N140="","",VLOOKUP($N140,'Angaben zu den Kursstandorten'!$C$9:$H$38,3,FALSE))</f>
        <v/>
      </c>
      <c r="Q140" s="139" t="str">
        <f>IF($N140="","",VLOOKUP($N140,'Angaben zu den Kursstandorten'!$C$9:$H$38,4,FALSE))</f>
        <v/>
      </c>
      <c r="R140" s="139" t="str">
        <f>IF($N140="","",VLOOKUP($N140,'Angaben zu den Kursstandorten'!$C$9:$H$38,5,FALSE))</f>
        <v/>
      </c>
      <c r="S140" s="139" t="str">
        <f>IF($N140="","",VLOOKUP($N140,'Angaben zu den Kursstandorten'!$C$9:$H$38,6,FALSE))</f>
        <v/>
      </c>
      <c r="T140" s="13"/>
    </row>
    <row r="141" spans="2:20" s="11" customFormat="1" ht="18.75" customHeight="1" x14ac:dyDescent="0.2">
      <c r="B141" s="12"/>
      <c r="C141" s="124" t="str">
        <f>IF(OR(E141=0,E141=""),"",COUNTA($E$9:$E141)-COUNTIF(($E$9:$E141),0))</f>
        <v/>
      </c>
      <c r="D141" s="79"/>
      <c r="E141" s="79"/>
      <c r="F141" s="81"/>
      <c r="G141" s="81"/>
      <c r="H141" s="183"/>
      <c r="I141" s="154"/>
      <c r="J141" s="156" t="str">
        <f>IF(Tabelle8[[#This Row],[Kursniveau]]="","",VLOOKUP(Tabelle8[[#This Row],[Kursniveau]],Tabelle5[],2,FALSE))</f>
        <v/>
      </c>
      <c r="K141" s="82"/>
      <c r="L141" s="82"/>
      <c r="M141" s="50"/>
      <c r="N141" s="80"/>
      <c r="O141" s="139" t="str">
        <f>IF($N141="","",VLOOKUP($N141,'Angaben zu den Kursstandorten'!$C$9:$H$38,2,FALSE))</f>
        <v/>
      </c>
      <c r="P141" s="139" t="str">
        <f>IF($N141="","",VLOOKUP($N141,'Angaben zu den Kursstandorten'!$C$9:$H$38,3,FALSE))</f>
        <v/>
      </c>
      <c r="Q141" s="139" t="str">
        <f>IF($N141="","",VLOOKUP($N141,'Angaben zu den Kursstandorten'!$C$9:$H$38,4,FALSE))</f>
        <v/>
      </c>
      <c r="R141" s="139" t="str">
        <f>IF($N141="","",VLOOKUP($N141,'Angaben zu den Kursstandorten'!$C$9:$H$38,5,FALSE))</f>
        <v/>
      </c>
      <c r="S141" s="139" t="str">
        <f>IF($N141="","",VLOOKUP($N141,'Angaben zu den Kursstandorten'!$C$9:$H$38,6,FALSE))</f>
        <v/>
      </c>
      <c r="T141" s="13"/>
    </row>
    <row r="142" spans="2:20" s="11" customFormat="1" ht="18.75" customHeight="1" x14ac:dyDescent="0.2">
      <c r="B142" s="12"/>
      <c r="C142" s="124" t="str">
        <f>IF(OR(E142=0,E142=""),"",COUNTA($E$9:$E142)-COUNTIF(($E$9:$E142),0))</f>
        <v/>
      </c>
      <c r="D142" s="79"/>
      <c r="E142" s="79"/>
      <c r="F142" s="81"/>
      <c r="G142" s="81"/>
      <c r="H142" s="183"/>
      <c r="I142" s="154"/>
      <c r="J142" s="156" t="str">
        <f>IF(Tabelle8[[#This Row],[Kursniveau]]="","",VLOOKUP(Tabelle8[[#This Row],[Kursniveau]],Tabelle5[],2,FALSE))</f>
        <v/>
      </c>
      <c r="K142" s="82"/>
      <c r="L142" s="82"/>
      <c r="M142" s="50"/>
      <c r="N142" s="80"/>
      <c r="O142" s="139" t="str">
        <f>IF($N142="","",VLOOKUP($N142,'Angaben zu den Kursstandorten'!$C$9:$H$38,2,FALSE))</f>
        <v/>
      </c>
      <c r="P142" s="139" t="str">
        <f>IF($N142="","",VLOOKUP($N142,'Angaben zu den Kursstandorten'!$C$9:$H$38,3,FALSE))</f>
        <v/>
      </c>
      <c r="Q142" s="139" t="str">
        <f>IF($N142="","",VLOOKUP($N142,'Angaben zu den Kursstandorten'!$C$9:$H$38,4,FALSE))</f>
        <v/>
      </c>
      <c r="R142" s="139" t="str">
        <f>IF($N142="","",VLOOKUP($N142,'Angaben zu den Kursstandorten'!$C$9:$H$38,5,FALSE))</f>
        <v/>
      </c>
      <c r="S142" s="139" t="str">
        <f>IF($N142="","",VLOOKUP($N142,'Angaben zu den Kursstandorten'!$C$9:$H$38,6,FALSE))</f>
        <v/>
      </c>
      <c r="T142" s="13"/>
    </row>
    <row r="143" spans="2:20" s="11" customFormat="1" ht="18.75" customHeight="1" x14ac:dyDescent="0.2">
      <c r="B143" s="12"/>
      <c r="C143" s="124" t="str">
        <f>IF(OR(E143=0,E143=""),"",COUNTA($E$9:$E143)-COUNTIF(($E$9:$E143),0))</f>
        <v/>
      </c>
      <c r="D143" s="79"/>
      <c r="E143" s="79"/>
      <c r="F143" s="81"/>
      <c r="G143" s="81"/>
      <c r="H143" s="183"/>
      <c r="I143" s="154"/>
      <c r="J143" s="156" t="str">
        <f>IF(Tabelle8[[#This Row],[Kursniveau]]="","",VLOOKUP(Tabelle8[[#This Row],[Kursniveau]],Tabelle5[],2,FALSE))</f>
        <v/>
      </c>
      <c r="K143" s="82"/>
      <c r="L143" s="82"/>
      <c r="M143" s="50"/>
      <c r="N143" s="80"/>
      <c r="O143" s="139" t="str">
        <f>IF($N143="","",VLOOKUP($N143,'Angaben zu den Kursstandorten'!$C$9:$H$38,2,FALSE))</f>
        <v/>
      </c>
      <c r="P143" s="139" t="str">
        <f>IF($N143="","",VLOOKUP($N143,'Angaben zu den Kursstandorten'!$C$9:$H$38,3,FALSE))</f>
        <v/>
      </c>
      <c r="Q143" s="139" t="str">
        <f>IF($N143="","",VLOOKUP($N143,'Angaben zu den Kursstandorten'!$C$9:$H$38,4,FALSE))</f>
        <v/>
      </c>
      <c r="R143" s="139" t="str">
        <f>IF($N143="","",VLOOKUP($N143,'Angaben zu den Kursstandorten'!$C$9:$H$38,5,FALSE))</f>
        <v/>
      </c>
      <c r="S143" s="139" t="str">
        <f>IF($N143="","",VLOOKUP($N143,'Angaben zu den Kursstandorten'!$C$9:$H$38,6,FALSE))</f>
        <v/>
      </c>
      <c r="T143" s="13"/>
    </row>
    <row r="144" spans="2:20" s="11" customFormat="1" ht="18.75" customHeight="1" x14ac:dyDescent="0.2">
      <c r="B144" s="12"/>
      <c r="C144" s="124" t="str">
        <f>IF(OR(E144=0,E144=""),"",COUNTA($E$9:$E144)-COUNTIF(($E$9:$E144),0))</f>
        <v/>
      </c>
      <c r="D144" s="79"/>
      <c r="E144" s="79"/>
      <c r="F144" s="81"/>
      <c r="G144" s="81"/>
      <c r="H144" s="183"/>
      <c r="I144" s="154"/>
      <c r="J144" s="156" t="str">
        <f>IF(Tabelle8[[#This Row],[Kursniveau]]="","",VLOOKUP(Tabelle8[[#This Row],[Kursniveau]],Tabelle5[],2,FALSE))</f>
        <v/>
      </c>
      <c r="K144" s="82"/>
      <c r="L144" s="82"/>
      <c r="M144" s="50"/>
      <c r="N144" s="80"/>
      <c r="O144" s="139" t="str">
        <f>IF($N144="","",VLOOKUP($N144,'Angaben zu den Kursstandorten'!$C$9:$H$38,2,FALSE))</f>
        <v/>
      </c>
      <c r="P144" s="139" t="str">
        <f>IF($N144="","",VLOOKUP($N144,'Angaben zu den Kursstandorten'!$C$9:$H$38,3,FALSE))</f>
        <v/>
      </c>
      <c r="Q144" s="139" t="str">
        <f>IF($N144="","",VLOOKUP($N144,'Angaben zu den Kursstandorten'!$C$9:$H$38,4,FALSE))</f>
        <v/>
      </c>
      <c r="R144" s="139" t="str">
        <f>IF($N144="","",VLOOKUP($N144,'Angaben zu den Kursstandorten'!$C$9:$H$38,5,FALSE))</f>
        <v/>
      </c>
      <c r="S144" s="139" t="str">
        <f>IF($N144="","",VLOOKUP($N144,'Angaben zu den Kursstandorten'!$C$9:$H$38,6,FALSE))</f>
        <v/>
      </c>
      <c r="T144" s="13"/>
    </row>
    <row r="145" spans="2:20" s="11" customFormat="1" ht="18.75" customHeight="1" x14ac:dyDescent="0.2">
      <c r="B145" s="12"/>
      <c r="C145" s="124" t="str">
        <f>IF(OR(E145=0,E145=""),"",COUNTA($E$9:$E145)-COUNTIF(($E$9:$E145),0))</f>
        <v/>
      </c>
      <c r="D145" s="79"/>
      <c r="E145" s="79"/>
      <c r="F145" s="81"/>
      <c r="G145" s="81"/>
      <c r="H145" s="183"/>
      <c r="I145" s="154"/>
      <c r="J145" s="156" t="str">
        <f>IF(Tabelle8[[#This Row],[Kursniveau]]="","",VLOOKUP(Tabelle8[[#This Row],[Kursniveau]],Tabelle5[],2,FALSE))</f>
        <v/>
      </c>
      <c r="K145" s="82"/>
      <c r="L145" s="82"/>
      <c r="M145" s="50"/>
      <c r="N145" s="80"/>
      <c r="O145" s="139" t="str">
        <f>IF($N145="","",VLOOKUP($N145,'Angaben zu den Kursstandorten'!$C$9:$H$38,2,FALSE))</f>
        <v/>
      </c>
      <c r="P145" s="139" t="str">
        <f>IF($N145="","",VLOOKUP($N145,'Angaben zu den Kursstandorten'!$C$9:$H$38,3,FALSE))</f>
        <v/>
      </c>
      <c r="Q145" s="139" t="str">
        <f>IF($N145="","",VLOOKUP($N145,'Angaben zu den Kursstandorten'!$C$9:$H$38,4,FALSE))</f>
        <v/>
      </c>
      <c r="R145" s="139" t="str">
        <f>IF($N145="","",VLOOKUP($N145,'Angaben zu den Kursstandorten'!$C$9:$H$38,5,FALSE))</f>
        <v/>
      </c>
      <c r="S145" s="139" t="str">
        <f>IF($N145="","",VLOOKUP($N145,'Angaben zu den Kursstandorten'!$C$9:$H$38,6,FALSE))</f>
        <v/>
      </c>
      <c r="T145" s="13"/>
    </row>
    <row r="146" spans="2:20" s="11" customFormat="1" ht="18.75" customHeight="1" x14ac:dyDescent="0.2">
      <c r="B146" s="12"/>
      <c r="C146" s="124" t="str">
        <f>IF(OR(E146=0,E146=""),"",COUNTA($E$9:$E146)-COUNTIF(($E$9:$E146),0))</f>
        <v/>
      </c>
      <c r="D146" s="79"/>
      <c r="E146" s="79"/>
      <c r="F146" s="81"/>
      <c r="G146" s="81"/>
      <c r="H146" s="183"/>
      <c r="I146" s="154"/>
      <c r="J146" s="156" t="str">
        <f>IF(Tabelle8[[#This Row],[Kursniveau]]="","",VLOOKUP(Tabelle8[[#This Row],[Kursniveau]],Tabelle5[],2,FALSE))</f>
        <v/>
      </c>
      <c r="K146" s="82"/>
      <c r="L146" s="82"/>
      <c r="M146" s="50"/>
      <c r="N146" s="80"/>
      <c r="O146" s="139" t="str">
        <f>IF($N146="","",VLOOKUP($N146,'Angaben zu den Kursstandorten'!$C$9:$H$38,2,FALSE))</f>
        <v/>
      </c>
      <c r="P146" s="139" t="str">
        <f>IF($N146="","",VLOOKUP($N146,'Angaben zu den Kursstandorten'!$C$9:$H$38,3,FALSE))</f>
        <v/>
      </c>
      <c r="Q146" s="139" t="str">
        <f>IF($N146="","",VLOOKUP($N146,'Angaben zu den Kursstandorten'!$C$9:$H$38,4,FALSE))</f>
        <v/>
      </c>
      <c r="R146" s="139" t="str">
        <f>IF($N146="","",VLOOKUP($N146,'Angaben zu den Kursstandorten'!$C$9:$H$38,5,FALSE))</f>
        <v/>
      </c>
      <c r="S146" s="139" t="str">
        <f>IF($N146="","",VLOOKUP($N146,'Angaben zu den Kursstandorten'!$C$9:$H$38,6,FALSE))</f>
        <v/>
      </c>
      <c r="T146" s="13"/>
    </row>
    <row r="147" spans="2:20" s="11" customFormat="1" ht="18.75" customHeight="1" x14ac:dyDescent="0.2">
      <c r="B147" s="12"/>
      <c r="C147" s="124" t="str">
        <f>IF(OR(E147=0,E147=""),"",COUNTA($E$9:$E147)-COUNTIF(($E$9:$E147),0))</f>
        <v/>
      </c>
      <c r="D147" s="79"/>
      <c r="E147" s="79"/>
      <c r="F147" s="81"/>
      <c r="G147" s="81"/>
      <c r="H147" s="183"/>
      <c r="I147" s="154"/>
      <c r="J147" s="156" t="str">
        <f>IF(Tabelle8[[#This Row],[Kursniveau]]="","",VLOOKUP(Tabelle8[[#This Row],[Kursniveau]],Tabelle5[],2,FALSE))</f>
        <v/>
      </c>
      <c r="K147" s="82"/>
      <c r="L147" s="82"/>
      <c r="M147" s="50"/>
      <c r="N147" s="80"/>
      <c r="O147" s="139" t="str">
        <f>IF($N147="","",VLOOKUP($N147,'Angaben zu den Kursstandorten'!$C$9:$H$38,2,FALSE))</f>
        <v/>
      </c>
      <c r="P147" s="139" t="str">
        <f>IF($N147="","",VLOOKUP($N147,'Angaben zu den Kursstandorten'!$C$9:$H$38,3,FALSE))</f>
        <v/>
      </c>
      <c r="Q147" s="139" t="str">
        <f>IF($N147="","",VLOOKUP($N147,'Angaben zu den Kursstandorten'!$C$9:$H$38,4,FALSE))</f>
        <v/>
      </c>
      <c r="R147" s="139" t="str">
        <f>IF($N147="","",VLOOKUP($N147,'Angaben zu den Kursstandorten'!$C$9:$H$38,5,FALSE))</f>
        <v/>
      </c>
      <c r="S147" s="139" t="str">
        <f>IF($N147="","",VLOOKUP($N147,'Angaben zu den Kursstandorten'!$C$9:$H$38,6,FALSE))</f>
        <v/>
      </c>
      <c r="T147" s="13"/>
    </row>
    <row r="148" spans="2:20" s="11" customFormat="1" ht="18.75" customHeight="1" x14ac:dyDescent="0.2">
      <c r="B148" s="12"/>
      <c r="C148" s="124" t="str">
        <f>IF(OR(E148=0,E148=""),"",COUNTA($E$9:$E148)-COUNTIF(($E$9:$E148),0))</f>
        <v/>
      </c>
      <c r="D148" s="79"/>
      <c r="E148" s="79"/>
      <c r="F148" s="81"/>
      <c r="G148" s="81"/>
      <c r="H148" s="183"/>
      <c r="I148" s="154"/>
      <c r="J148" s="156" t="str">
        <f>IF(Tabelle8[[#This Row],[Kursniveau]]="","",VLOOKUP(Tabelle8[[#This Row],[Kursniveau]],Tabelle5[],2,FALSE))</f>
        <v/>
      </c>
      <c r="K148" s="82"/>
      <c r="L148" s="82"/>
      <c r="M148" s="50"/>
      <c r="N148" s="80"/>
      <c r="O148" s="139" t="str">
        <f>IF($N148="","",VLOOKUP($N148,'Angaben zu den Kursstandorten'!$C$9:$H$38,2,FALSE))</f>
        <v/>
      </c>
      <c r="P148" s="139" t="str">
        <f>IF($N148="","",VLOOKUP($N148,'Angaben zu den Kursstandorten'!$C$9:$H$38,3,FALSE))</f>
        <v/>
      </c>
      <c r="Q148" s="139" t="str">
        <f>IF($N148="","",VLOOKUP($N148,'Angaben zu den Kursstandorten'!$C$9:$H$38,4,FALSE))</f>
        <v/>
      </c>
      <c r="R148" s="139" t="str">
        <f>IF($N148="","",VLOOKUP($N148,'Angaben zu den Kursstandorten'!$C$9:$H$38,5,FALSE))</f>
        <v/>
      </c>
      <c r="S148" s="139" t="str">
        <f>IF($N148="","",VLOOKUP($N148,'Angaben zu den Kursstandorten'!$C$9:$H$38,6,FALSE))</f>
        <v/>
      </c>
      <c r="T148" s="13"/>
    </row>
    <row r="149" spans="2:20" s="11" customFormat="1" ht="18.75" customHeight="1" x14ac:dyDescent="0.2">
      <c r="B149" s="12"/>
      <c r="C149" s="124" t="str">
        <f>IF(OR(E149=0,E149=""),"",COUNTA($E$9:$E149)-COUNTIF(($E$9:$E149),0))</f>
        <v/>
      </c>
      <c r="D149" s="79"/>
      <c r="E149" s="79"/>
      <c r="F149" s="81"/>
      <c r="G149" s="81"/>
      <c r="H149" s="183"/>
      <c r="I149" s="154"/>
      <c r="J149" s="156" t="str">
        <f>IF(Tabelle8[[#This Row],[Kursniveau]]="","",VLOOKUP(Tabelle8[[#This Row],[Kursniveau]],Tabelle5[],2,FALSE))</f>
        <v/>
      </c>
      <c r="K149" s="82"/>
      <c r="L149" s="82"/>
      <c r="M149" s="50"/>
      <c r="N149" s="80"/>
      <c r="O149" s="139" t="str">
        <f>IF($N149="","",VLOOKUP($N149,'Angaben zu den Kursstandorten'!$C$9:$H$38,2,FALSE))</f>
        <v/>
      </c>
      <c r="P149" s="139" t="str">
        <f>IF($N149="","",VLOOKUP($N149,'Angaben zu den Kursstandorten'!$C$9:$H$38,3,FALSE))</f>
        <v/>
      </c>
      <c r="Q149" s="139" t="str">
        <f>IF($N149="","",VLOOKUP($N149,'Angaben zu den Kursstandorten'!$C$9:$H$38,4,FALSE))</f>
        <v/>
      </c>
      <c r="R149" s="139" t="str">
        <f>IF($N149="","",VLOOKUP($N149,'Angaben zu den Kursstandorten'!$C$9:$H$38,5,FALSE))</f>
        <v/>
      </c>
      <c r="S149" s="139" t="str">
        <f>IF($N149="","",VLOOKUP($N149,'Angaben zu den Kursstandorten'!$C$9:$H$38,6,FALSE))</f>
        <v/>
      </c>
      <c r="T149" s="13"/>
    </row>
    <row r="150" spans="2:20" s="11" customFormat="1" ht="18.75" customHeight="1" x14ac:dyDescent="0.2">
      <c r="B150" s="12"/>
      <c r="C150" s="124" t="str">
        <f>IF(OR(E150=0,E150=""),"",COUNTA($E$9:$E150)-COUNTIF(($E$9:$E150),0))</f>
        <v/>
      </c>
      <c r="D150" s="79"/>
      <c r="E150" s="79"/>
      <c r="F150" s="81"/>
      <c r="G150" s="81"/>
      <c r="H150" s="183"/>
      <c r="I150" s="154"/>
      <c r="J150" s="156" t="str">
        <f>IF(Tabelle8[[#This Row],[Kursniveau]]="","",VLOOKUP(Tabelle8[[#This Row],[Kursniveau]],Tabelle5[],2,FALSE))</f>
        <v/>
      </c>
      <c r="K150" s="82"/>
      <c r="L150" s="82"/>
      <c r="M150" s="50"/>
      <c r="N150" s="80"/>
      <c r="O150" s="139" t="str">
        <f>IF($N150="","",VLOOKUP($N150,'Angaben zu den Kursstandorten'!$C$9:$H$38,2,FALSE))</f>
        <v/>
      </c>
      <c r="P150" s="139" t="str">
        <f>IF($N150="","",VLOOKUP($N150,'Angaben zu den Kursstandorten'!$C$9:$H$38,3,FALSE))</f>
        <v/>
      </c>
      <c r="Q150" s="139" t="str">
        <f>IF($N150="","",VLOOKUP($N150,'Angaben zu den Kursstandorten'!$C$9:$H$38,4,FALSE))</f>
        <v/>
      </c>
      <c r="R150" s="139" t="str">
        <f>IF($N150="","",VLOOKUP($N150,'Angaben zu den Kursstandorten'!$C$9:$H$38,5,FALSE))</f>
        <v/>
      </c>
      <c r="S150" s="139" t="str">
        <f>IF($N150="","",VLOOKUP($N150,'Angaben zu den Kursstandorten'!$C$9:$H$38,6,FALSE))</f>
        <v/>
      </c>
      <c r="T150" s="13"/>
    </row>
    <row r="151" spans="2:20" s="11" customFormat="1" ht="18.75" customHeight="1" x14ac:dyDescent="0.2">
      <c r="B151" s="12"/>
      <c r="C151" s="124" t="str">
        <f>IF(OR(E151=0,E151=""),"",COUNTA($E$9:$E151)-COUNTIF(($E$9:$E151),0))</f>
        <v/>
      </c>
      <c r="D151" s="79"/>
      <c r="E151" s="79"/>
      <c r="F151" s="81"/>
      <c r="G151" s="81"/>
      <c r="H151" s="183"/>
      <c r="I151" s="154"/>
      <c r="J151" s="156" t="str">
        <f>IF(Tabelle8[[#This Row],[Kursniveau]]="","",VLOOKUP(Tabelle8[[#This Row],[Kursniveau]],Tabelle5[],2,FALSE))</f>
        <v/>
      </c>
      <c r="K151" s="82"/>
      <c r="L151" s="82"/>
      <c r="M151" s="50"/>
      <c r="N151" s="80"/>
      <c r="O151" s="139" t="str">
        <f>IF($N151="","",VLOOKUP($N151,'Angaben zu den Kursstandorten'!$C$9:$H$38,2,FALSE))</f>
        <v/>
      </c>
      <c r="P151" s="139" t="str">
        <f>IF($N151="","",VLOOKUP($N151,'Angaben zu den Kursstandorten'!$C$9:$H$38,3,FALSE))</f>
        <v/>
      </c>
      <c r="Q151" s="139" t="str">
        <f>IF($N151="","",VLOOKUP($N151,'Angaben zu den Kursstandorten'!$C$9:$H$38,4,FALSE))</f>
        <v/>
      </c>
      <c r="R151" s="139" t="str">
        <f>IF($N151="","",VLOOKUP($N151,'Angaben zu den Kursstandorten'!$C$9:$H$38,5,FALSE))</f>
        <v/>
      </c>
      <c r="S151" s="139" t="str">
        <f>IF($N151="","",VLOOKUP($N151,'Angaben zu den Kursstandorten'!$C$9:$H$38,6,FALSE))</f>
        <v/>
      </c>
      <c r="T151" s="13"/>
    </row>
    <row r="152" spans="2:20" s="11" customFormat="1" ht="18.75" customHeight="1" x14ac:dyDescent="0.2">
      <c r="B152" s="12"/>
      <c r="C152" s="124" t="str">
        <f>IF(OR(E152=0,E152=""),"",COUNTA($E$9:$E152)-COUNTIF(($E$9:$E152),0))</f>
        <v/>
      </c>
      <c r="D152" s="79"/>
      <c r="E152" s="79"/>
      <c r="F152" s="81"/>
      <c r="G152" s="81"/>
      <c r="H152" s="183"/>
      <c r="I152" s="154"/>
      <c r="J152" s="156" t="str">
        <f>IF(Tabelle8[[#This Row],[Kursniveau]]="","",VLOOKUP(Tabelle8[[#This Row],[Kursniveau]],Tabelle5[],2,FALSE))</f>
        <v/>
      </c>
      <c r="K152" s="82"/>
      <c r="L152" s="82"/>
      <c r="M152" s="50"/>
      <c r="N152" s="80"/>
      <c r="O152" s="139" t="str">
        <f>IF($N152="","",VLOOKUP($N152,'Angaben zu den Kursstandorten'!$C$9:$H$38,2,FALSE))</f>
        <v/>
      </c>
      <c r="P152" s="139" t="str">
        <f>IF($N152="","",VLOOKUP($N152,'Angaben zu den Kursstandorten'!$C$9:$H$38,3,FALSE))</f>
        <v/>
      </c>
      <c r="Q152" s="139" t="str">
        <f>IF($N152="","",VLOOKUP($N152,'Angaben zu den Kursstandorten'!$C$9:$H$38,4,FALSE))</f>
        <v/>
      </c>
      <c r="R152" s="139" t="str">
        <f>IF($N152="","",VLOOKUP($N152,'Angaben zu den Kursstandorten'!$C$9:$H$38,5,FALSE))</f>
        <v/>
      </c>
      <c r="S152" s="139" t="str">
        <f>IF($N152="","",VLOOKUP($N152,'Angaben zu den Kursstandorten'!$C$9:$H$38,6,FALSE))</f>
        <v/>
      </c>
      <c r="T152" s="13"/>
    </row>
    <row r="153" spans="2:20" s="11" customFormat="1" ht="18.75" customHeight="1" x14ac:dyDescent="0.2">
      <c r="B153" s="12"/>
      <c r="C153" s="124" t="str">
        <f>IF(OR(E153=0,E153=""),"",COUNTA($E$9:$E153)-COUNTIF(($E$9:$E153),0))</f>
        <v/>
      </c>
      <c r="D153" s="79"/>
      <c r="E153" s="79"/>
      <c r="F153" s="81"/>
      <c r="G153" s="81"/>
      <c r="H153" s="183"/>
      <c r="I153" s="154"/>
      <c r="J153" s="156" t="str">
        <f>IF(Tabelle8[[#This Row],[Kursniveau]]="","",VLOOKUP(Tabelle8[[#This Row],[Kursniveau]],Tabelle5[],2,FALSE))</f>
        <v/>
      </c>
      <c r="K153" s="82"/>
      <c r="L153" s="82"/>
      <c r="M153" s="50"/>
      <c r="N153" s="80"/>
      <c r="O153" s="139" t="str">
        <f>IF($N153="","",VLOOKUP($N153,'Angaben zu den Kursstandorten'!$C$9:$H$38,2,FALSE))</f>
        <v/>
      </c>
      <c r="P153" s="139" t="str">
        <f>IF($N153="","",VLOOKUP($N153,'Angaben zu den Kursstandorten'!$C$9:$H$38,3,FALSE))</f>
        <v/>
      </c>
      <c r="Q153" s="139" t="str">
        <f>IF($N153="","",VLOOKUP($N153,'Angaben zu den Kursstandorten'!$C$9:$H$38,4,FALSE))</f>
        <v/>
      </c>
      <c r="R153" s="139" t="str">
        <f>IF($N153="","",VLOOKUP($N153,'Angaben zu den Kursstandorten'!$C$9:$H$38,5,FALSE))</f>
        <v/>
      </c>
      <c r="S153" s="139" t="str">
        <f>IF($N153="","",VLOOKUP($N153,'Angaben zu den Kursstandorten'!$C$9:$H$38,6,FALSE))</f>
        <v/>
      </c>
      <c r="T153" s="13"/>
    </row>
    <row r="154" spans="2:20" s="11" customFormat="1" ht="18.75" customHeight="1" x14ac:dyDescent="0.2">
      <c r="B154" s="12"/>
      <c r="C154" s="124" t="str">
        <f>IF(OR(E154=0,E154=""),"",COUNTA($E$9:$E154)-COUNTIF(($E$9:$E154),0))</f>
        <v/>
      </c>
      <c r="D154" s="79"/>
      <c r="E154" s="79"/>
      <c r="F154" s="81"/>
      <c r="G154" s="81"/>
      <c r="H154" s="183"/>
      <c r="I154" s="154"/>
      <c r="J154" s="156" t="str">
        <f>IF(Tabelle8[[#This Row],[Kursniveau]]="","",VLOOKUP(Tabelle8[[#This Row],[Kursniveau]],Tabelle5[],2,FALSE))</f>
        <v/>
      </c>
      <c r="K154" s="82"/>
      <c r="L154" s="82"/>
      <c r="M154" s="50"/>
      <c r="N154" s="80"/>
      <c r="O154" s="139" t="str">
        <f>IF($N154="","",VLOOKUP($N154,'Angaben zu den Kursstandorten'!$C$9:$H$38,2,FALSE))</f>
        <v/>
      </c>
      <c r="P154" s="139" t="str">
        <f>IF($N154="","",VLOOKUP($N154,'Angaben zu den Kursstandorten'!$C$9:$H$38,3,FALSE))</f>
        <v/>
      </c>
      <c r="Q154" s="139" t="str">
        <f>IF($N154="","",VLOOKUP($N154,'Angaben zu den Kursstandorten'!$C$9:$H$38,4,FALSE))</f>
        <v/>
      </c>
      <c r="R154" s="139" t="str">
        <f>IF($N154="","",VLOOKUP($N154,'Angaben zu den Kursstandorten'!$C$9:$H$38,5,FALSE))</f>
        <v/>
      </c>
      <c r="S154" s="139" t="str">
        <f>IF($N154="","",VLOOKUP($N154,'Angaben zu den Kursstandorten'!$C$9:$H$38,6,FALSE))</f>
        <v/>
      </c>
      <c r="T154" s="13"/>
    </row>
    <row r="155" spans="2:20" s="11" customFormat="1" ht="18.75" customHeight="1" x14ac:dyDescent="0.2">
      <c r="B155" s="12"/>
      <c r="C155" s="124" t="str">
        <f>IF(OR(E155=0,E155=""),"",COUNTA($E$9:$E155)-COUNTIF(($E$9:$E155),0))</f>
        <v/>
      </c>
      <c r="D155" s="79"/>
      <c r="E155" s="79"/>
      <c r="F155" s="81"/>
      <c r="G155" s="81"/>
      <c r="H155" s="183"/>
      <c r="I155" s="154"/>
      <c r="J155" s="156" t="str">
        <f>IF(Tabelle8[[#This Row],[Kursniveau]]="","",VLOOKUP(Tabelle8[[#This Row],[Kursniveau]],Tabelle5[],2,FALSE))</f>
        <v/>
      </c>
      <c r="K155" s="82"/>
      <c r="L155" s="82"/>
      <c r="M155" s="50"/>
      <c r="N155" s="80"/>
      <c r="O155" s="139" t="str">
        <f>IF($N155="","",VLOOKUP($N155,'Angaben zu den Kursstandorten'!$C$9:$H$38,2,FALSE))</f>
        <v/>
      </c>
      <c r="P155" s="139" t="str">
        <f>IF($N155="","",VLOOKUP($N155,'Angaben zu den Kursstandorten'!$C$9:$H$38,3,FALSE))</f>
        <v/>
      </c>
      <c r="Q155" s="139" t="str">
        <f>IF($N155="","",VLOOKUP($N155,'Angaben zu den Kursstandorten'!$C$9:$H$38,4,FALSE))</f>
        <v/>
      </c>
      <c r="R155" s="139" t="str">
        <f>IF($N155="","",VLOOKUP($N155,'Angaben zu den Kursstandorten'!$C$9:$H$38,5,FALSE))</f>
        <v/>
      </c>
      <c r="S155" s="139" t="str">
        <f>IF($N155="","",VLOOKUP($N155,'Angaben zu den Kursstandorten'!$C$9:$H$38,6,FALSE))</f>
        <v/>
      </c>
      <c r="T155" s="13"/>
    </row>
    <row r="156" spans="2:20" s="11" customFormat="1" ht="18.75" customHeight="1" x14ac:dyDescent="0.2">
      <c r="B156" s="12"/>
      <c r="C156" s="124" t="str">
        <f>IF(OR(E156=0,E156=""),"",COUNTA($E$9:$E156)-COUNTIF(($E$9:$E156),0))</f>
        <v/>
      </c>
      <c r="D156" s="79"/>
      <c r="E156" s="79"/>
      <c r="F156" s="81"/>
      <c r="G156" s="81"/>
      <c r="H156" s="183"/>
      <c r="I156" s="154"/>
      <c r="J156" s="156" t="str">
        <f>IF(Tabelle8[[#This Row],[Kursniveau]]="","",VLOOKUP(Tabelle8[[#This Row],[Kursniveau]],Tabelle5[],2,FALSE))</f>
        <v/>
      </c>
      <c r="K156" s="82"/>
      <c r="L156" s="82"/>
      <c r="M156" s="50"/>
      <c r="N156" s="80"/>
      <c r="O156" s="139" t="str">
        <f>IF($N156="","",VLOOKUP($N156,'Angaben zu den Kursstandorten'!$C$9:$H$38,2,FALSE))</f>
        <v/>
      </c>
      <c r="P156" s="139" t="str">
        <f>IF($N156="","",VLOOKUP($N156,'Angaben zu den Kursstandorten'!$C$9:$H$38,3,FALSE))</f>
        <v/>
      </c>
      <c r="Q156" s="139" t="str">
        <f>IF($N156="","",VLOOKUP($N156,'Angaben zu den Kursstandorten'!$C$9:$H$38,4,FALSE))</f>
        <v/>
      </c>
      <c r="R156" s="139" t="str">
        <f>IF($N156="","",VLOOKUP($N156,'Angaben zu den Kursstandorten'!$C$9:$H$38,5,FALSE))</f>
        <v/>
      </c>
      <c r="S156" s="139" t="str">
        <f>IF($N156="","",VLOOKUP($N156,'Angaben zu den Kursstandorten'!$C$9:$H$38,6,FALSE))</f>
        <v/>
      </c>
      <c r="T156" s="13"/>
    </row>
    <row r="157" spans="2:20" s="11" customFormat="1" ht="18.75" customHeight="1" x14ac:dyDescent="0.2">
      <c r="B157" s="12"/>
      <c r="C157" s="137" t="str">
        <f>IF(OR(E157=0,E157=""),"",COUNTA($E$9:$E157)-COUNTIF(($E$9:$E157),0))</f>
        <v/>
      </c>
      <c r="D157" s="79"/>
      <c r="E157" s="79"/>
      <c r="F157" s="81"/>
      <c r="G157" s="81"/>
      <c r="H157" s="183"/>
      <c r="I157" s="154"/>
      <c r="J157" s="156" t="str">
        <f>IF(Tabelle8[[#This Row],[Kursniveau]]="","",VLOOKUP(Tabelle8[[#This Row],[Kursniveau]],Tabelle5[],2,FALSE))</f>
        <v/>
      </c>
      <c r="K157" s="82"/>
      <c r="L157" s="82"/>
      <c r="M157" s="50"/>
      <c r="N157" s="80"/>
      <c r="O157" s="140" t="str">
        <f>IF($N157="","",VLOOKUP($N157,'Angaben zu den Kursstandorten'!$C$9:$H$38,2,FALSE))</f>
        <v/>
      </c>
      <c r="P157" s="140" t="str">
        <f>IF($N157="","",VLOOKUP($N157,'Angaben zu den Kursstandorten'!$C$9:$H$38,3,FALSE))</f>
        <v/>
      </c>
      <c r="Q157" s="140" t="str">
        <f>IF($N157="","",VLOOKUP($N157,'Angaben zu den Kursstandorten'!$C$9:$H$38,4,FALSE))</f>
        <v/>
      </c>
      <c r="R157" s="140" t="str">
        <f>IF($N157="","",VLOOKUP($N157,'Angaben zu den Kursstandorten'!$C$9:$H$38,5,FALSE))</f>
        <v/>
      </c>
      <c r="S157" s="140" t="str">
        <f>IF($N157="","",VLOOKUP($N157,'Angaben zu den Kursstandorten'!$C$9:$H$38,6,FALSE))</f>
        <v/>
      </c>
      <c r="T157" s="13"/>
    </row>
    <row r="158" spans="2:20" s="11" customFormat="1" ht="18.75" customHeight="1" x14ac:dyDescent="0.2">
      <c r="B158" s="12"/>
      <c r="C158" s="137" t="str">
        <f>IF(OR(E158=0,E158=""),"",COUNTA($E$9:$E158)-COUNTIF(($E$9:$E158),0))</f>
        <v/>
      </c>
      <c r="D158" s="79"/>
      <c r="E158" s="79"/>
      <c r="F158" s="81"/>
      <c r="G158" s="81"/>
      <c r="H158" s="183"/>
      <c r="I158" s="154"/>
      <c r="J158" s="156" t="str">
        <f>IF(Tabelle8[[#This Row],[Kursniveau]]="","",VLOOKUP(Tabelle8[[#This Row],[Kursniveau]],Tabelle5[],2,FALSE))</f>
        <v/>
      </c>
      <c r="K158" s="82"/>
      <c r="L158" s="82"/>
      <c r="M158" s="50"/>
      <c r="N158" s="80"/>
      <c r="O158" s="140" t="str">
        <f>IF($N158="","",VLOOKUP($N158,'Angaben zu den Kursstandorten'!$C$9:$H$38,2,FALSE))</f>
        <v/>
      </c>
      <c r="P158" s="140" t="str">
        <f>IF($N158="","",VLOOKUP($N158,'Angaben zu den Kursstandorten'!$C$9:$H$38,3,FALSE))</f>
        <v/>
      </c>
      <c r="Q158" s="140" t="str">
        <f>IF($N158="","",VLOOKUP($N158,'Angaben zu den Kursstandorten'!$C$9:$H$38,4,FALSE))</f>
        <v/>
      </c>
      <c r="R158" s="140" t="str">
        <f>IF($N158="","",VLOOKUP($N158,'Angaben zu den Kursstandorten'!$C$9:$H$38,5,FALSE))</f>
        <v/>
      </c>
      <c r="S158" s="140" t="str">
        <f>IF($N158="","",VLOOKUP($N158,'Angaben zu den Kursstandorten'!$C$9:$H$38,6,FALSE))</f>
        <v/>
      </c>
      <c r="T158" s="13"/>
    </row>
    <row r="159" spans="2:20" s="11" customFormat="1" ht="18.75" customHeight="1" x14ac:dyDescent="0.2">
      <c r="B159" s="12"/>
      <c r="C159" s="137" t="str">
        <f>IF(OR(E159=0,E159=""),"",COUNTA($E$9:$E159)-COUNTIF(($E$9:$E159),0))</f>
        <v/>
      </c>
      <c r="D159" s="79"/>
      <c r="E159" s="79"/>
      <c r="F159" s="81"/>
      <c r="G159" s="81"/>
      <c r="H159" s="183"/>
      <c r="I159" s="154"/>
      <c r="J159" s="156" t="str">
        <f>IF(Tabelle8[[#This Row],[Kursniveau]]="","",VLOOKUP(Tabelle8[[#This Row],[Kursniveau]],Tabelle5[],2,FALSE))</f>
        <v/>
      </c>
      <c r="K159" s="82"/>
      <c r="L159" s="82"/>
      <c r="M159" s="50"/>
      <c r="N159" s="80"/>
      <c r="O159" s="140" t="str">
        <f>IF($N159="","",VLOOKUP($N159,'Angaben zu den Kursstandorten'!$C$9:$H$38,2,FALSE))</f>
        <v/>
      </c>
      <c r="P159" s="140" t="str">
        <f>IF($N159="","",VLOOKUP($N159,'Angaben zu den Kursstandorten'!$C$9:$H$38,3,FALSE))</f>
        <v/>
      </c>
      <c r="Q159" s="140" t="str">
        <f>IF($N159="","",VLOOKUP($N159,'Angaben zu den Kursstandorten'!$C$9:$H$38,4,FALSE))</f>
        <v/>
      </c>
      <c r="R159" s="140" t="str">
        <f>IF($N159="","",VLOOKUP($N159,'Angaben zu den Kursstandorten'!$C$9:$H$38,5,FALSE))</f>
        <v/>
      </c>
      <c r="S159" s="140" t="str">
        <f>IF($N159="","",VLOOKUP($N159,'Angaben zu den Kursstandorten'!$C$9:$H$38,6,FALSE))</f>
        <v/>
      </c>
      <c r="T159" s="13"/>
    </row>
    <row r="160" spans="2:20" s="11" customFormat="1" ht="18.75" customHeight="1" x14ac:dyDescent="0.2">
      <c r="B160" s="12"/>
      <c r="C160" s="137" t="str">
        <f>IF(OR(E160=0,E160=""),"",COUNTA($E$9:$E160)-COUNTIF(($E$9:$E160),0))</f>
        <v/>
      </c>
      <c r="D160" s="79"/>
      <c r="E160" s="79"/>
      <c r="F160" s="81"/>
      <c r="G160" s="81"/>
      <c r="H160" s="183"/>
      <c r="I160" s="154"/>
      <c r="J160" s="156" t="str">
        <f>IF(Tabelle8[[#This Row],[Kursniveau]]="","",VLOOKUP(Tabelle8[[#This Row],[Kursniveau]],Tabelle5[],2,FALSE))</f>
        <v/>
      </c>
      <c r="K160" s="82"/>
      <c r="L160" s="82"/>
      <c r="M160" s="50"/>
      <c r="N160" s="80"/>
      <c r="O160" s="140" t="str">
        <f>IF($N160="","",VLOOKUP($N160,'Angaben zu den Kursstandorten'!$C$9:$H$38,2,FALSE))</f>
        <v/>
      </c>
      <c r="P160" s="140" t="str">
        <f>IF($N160="","",VLOOKUP($N160,'Angaben zu den Kursstandorten'!$C$9:$H$38,3,FALSE))</f>
        <v/>
      </c>
      <c r="Q160" s="140" t="str">
        <f>IF($N160="","",VLOOKUP($N160,'Angaben zu den Kursstandorten'!$C$9:$H$38,4,FALSE))</f>
        <v/>
      </c>
      <c r="R160" s="140" t="str">
        <f>IF($N160="","",VLOOKUP($N160,'Angaben zu den Kursstandorten'!$C$9:$H$38,5,FALSE))</f>
        <v/>
      </c>
      <c r="S160" s="140" t="str">
        <f>IF($N160="","",VLOOKUP($N160,'Angaben zu den Kursstandorten'!$C$9:$H$38,6,FALSE))</f>
        <v/>
      </c>
      <c r="T160" s="13"/>
    </row>
    <row r="161" spans="2:20" s="11" customFormat="1" ht="18.75" customHeight="1" x14ac:dyDescent="0.2">
      <c r="B161" s="12"/>
      <c r="C161" s="137" t="str">
        <f>IF(OR(E161=0,E161=""),"",COUNTA($E$9:$E161)-COUNTIF(($E$9:$E161),0))</f>
        <v/>
      </c>
      <c r="D161" s="79"/>
      <c r="E161" s="79"/>
      <c r="F161" s="81"/>
      <c r="G161" s="81"/>
      <c r="H161" s="183"/>
      <c r="I161" s="154"/>
      <c r="J161" s="156" t="str">
        <f>IF(Tabelle8[[#This Row],[Kursniveau]]="","",VLOOKUP(Tabelle8[[#This Row],[Kursniveau]],Tabelle5[],2,FALSE))</f>
        <v/>
      </c>
      <c r="K161" s="82"/>
      <c r="L161" s="82"/>
      <c r="M161" s="50"/>
      <c r="N161" s="80"/>
      <c r="O161" s="140" t="str">
        <f>IF($N161="","",VLOOKUP($N161,'Angaben zu den Kursstandorten'!$C$9:$H$38,2,FALSE))</f>
        <v/>
      </c>
      <c r="P161" s="140" t="str">
        <f>IF($N161="","",VLOOKUP($N161,'Angaben zu den Kursstandorten'!$C$9:$H$38,3,FALSE))</f>
        <v/>
      </c>
      <c r="Q161" s="140" t="str">
        <f>IF($N161="","",VLOOKUP($N161,'Angaben zu den Kursstandorten'!$C$9:$H$38,4,FALSE))</f>
        <v/>
      </c>
      <c r="R161" s="140" t="str">
        <f>IF($N161="","",VLOOKUP($N161,'Angaben zu den Kursstandorten'!$C$9:$H$38,5,FALSE))</f>
        <v/>
      </c>
      <c r="S161" s="140" t="str">
        <f>IF($N161="","",VLOOKUP($N161,'Angaben zu den Kursstandorten'!$C$9:$H$38,6,FALSE))</f>
        <v/>
      </c>
      <c r="T161" s="13"/>
    </row>
    <row r="162" spans="2:20" s="11" customFormat="1" ht="18.75" customHeight="1" x14ac:dyDescent="0.2">
      <c r="B162" s="12"/>
      <c r="C162" s="137" t="str">
        <f>IF(OR(E162=0,E162=""),"",COUNTA($E$9:$E162)-COUNTIF(($E$9:$E162),0))</f>
        <v/>
      </c>
      <c r="D162" s="79"/>
      <c r="E162" s="79"/>
      <c r="F162" s="81"/>
      <c r="G162" s="81"/>
      <c r="H162" s="183"/>
      <c r="I162" s="154"/>
      <c r="J162" s="156" t="str">
        <f>IF(Tabelle8[[#This Row],[Kursniveau]]="","",VLOOKUP(Tabelle8[[#This Row],[Kursniveau]],Tabelle5[],2,FALSE))</f>
        <v/>
      </c>
      <c r="K162" s="82"/>
      <c r="L162" s="82"/>
      <c r="M162" s="50"/>
      <c r="N162" s="80"/>
      <c r="O162" s="140" t="str">
        <f>IF($N162="","",VLOOKUP($N162,'Angaben zu den Kursstandorten'!$C$9:$H$38,2,FALSE))</f>
        <v/>
      </c>
      <c r="P162" s="140" t="str">
        <f>IF($N162="","",VLOOKUP($N162,'Angaben zu den Kursstandorten'!$C$9:$H$38,3,FALSE))</f>
        <v/>
      </c>
      <c r="Q162" s="140" t="str">
        <f>IF($N162="","",VLOOKUP($N162,'Angaben zu den Kursstandorten'!$C$9:$H$38,4,FALSE))</f>
        <v/>
      </c>
      <c r="R162" s="140" t="str">
        <f>IF($N162="","",VLOOKUP($N162,'Angaben zu den Kursstandorten'!$C$9:$H$38,5,FALSE))</f>
        <v/>
      </c>
      <c r="S162" s="140" t="str">
        <f>IF($N162="","",VLOOKUP($N162,'Angaben zu den Kursstandorten'!$C$9:$H$38,6,FALSE))</f>
        <v/>
      </c>
      <c r="T162" s="13"/>
    </row>
    <row r="163" spans="2:20" s="11" customFormat="1" ht="18.75" customHeight="1" x14ac:dyDescent="0.2">
      <c r="B163" s="12"/>
      <c r="C163" s="137" t="str">
        <f>IF(OR(E163=0,E163=""),"",COUNTA($E$9:$E163)-COUNTIF(($E$9:$E163),0))</f>
        <v/>
      </c>
      <c r="D163" s="79"/>
      <c r="E163" s="79"/>
      <c r="F163" s="81"/>
      <c r="G163" s="81"/>
      <c r="H163" s="183"/>
      <c r="I163" s="154"/>
      <c r="J163" s="156" t="str">
        <f>IF(Tabelle8[[#This Row],[Kursniveau]]="","",VLOOKUP(Tabelle8[[#This Row],[Kursniveau]],Tabelle5[],2,FALSE))</f>
        <v/>
      </c>
      <c r="K163" s="82"/>
      <c r="L163" s="82"/>
      <c r="M163" s="50"/>
      <c r="N163" s="80"/>
      <c r="O163" s="140" t="str">
        <f>IF($N163="","",VLOOKUP($N163,'Angaben zu den Kursstandorten'!$C$9:$H$38,2,FALSE))</f>
        <v/>
      </c>
      <c r="P163" s="140" t="str">
        <f>IF($N163="","",VLOOKUP($N163,'Angaben zu den Kursstandorten'!$C$9:$H$38,3,FALSE))</f>
        <v/>
      </c>
      <c r="Q163" s="140" t="str">
        <f>IF($N163="","",VLOOKUP($N163,'Angaben zu den Kursstandorten'!$C$9:$H$38,4,FALSE))</f>
        <v/>
      </c>
      <c r="R163" s="140" t="str">
        <f>IF($N163="","",VLOOKUP($N163,'Angaben zu den Kursstandorten'!$C$9:$H$38,5,FALSE))</f>
        <v/>
      </c>
      <c r="S163" s="140" t="str">
        <f>IF($N163="","",VLOOKUP($N163,'Angaben zu den Kursstandorten'!$C$9:$H$38,6,FALSE))</f>
        <v/>
      </c>
      <c r="T163" s="13"/>
    </row>
    <row r="164" spans="2:20" s="11" customFormat="1" ht="18.75" customHeight="1" x14ac:dyDescent="0.2">
      <c r="B164" s="12"/>
      <c r="C164" s="137" t="str">
        <f>IF(OR(E164=0,E164=""),"",COUNTA($E$9:$E164)-COUNTIF(($E$9:$E164),0))</f>
        <v/>
      </c>
      <c r="D164" s="79"/>
      <c r="E164" s="79"/>
      <c r="F164" s="81"/>
      <c r="G164" s="81"/>
      <c r="H164" s="183"/>
      <c r="I164" s="154"/>
      <c r="J164" s="156" t="str">
        <f>IF(Tabelle8[[#This Row],[Kursniveau]]="","",VLOOKUP(Tabelle8[[#This Row],[Kursniveau]],Tabelle5[],2,FALSE))</f>
        <v/>
      </c>
      <c r="K164" s="82"/>
      <c r="L164" s="82"/>
      <c r="M164" s="50"/>
      <c r="N164" s="80"/>
      <c r="O164" s="140" t="str">
        <f>IF($N164="","",VLOOKUP($N164,'Angaben zu den Kursstandorten'!$C$9:$H$38,2,FALSE))</f>
        <v/>
      </c>
      <c r="P164" s="140" t="str">
        <f>IF($N164="","",VLOOKUP($N164,'Angaben zu den Kursstandorten'!$C$9:$H$38,3,FALSE))</f>
        <v/>
      </c>
      <c r="Q164" s="140" t="str">
        <f>IF($N164="","",VLOOKUP($N164,'Angaben zu den Kursstandorten'!$C$9:$H$38,4,FALSE))</f>
        <v/>
      </c>
      <c r="R164" s="140" t="str">
        <f>IF($N164="","",VLOOKUP($N164,'Angaben zu den Kursstandorten'!$C$9:$H$38,5,FALSE))</f>
        <v/>
      </c>
      <c r="S164" s="140" t="str">
        <f>IF($N164="","",VLOOKUP($N164,'Angaben zu den Kursstandorten'!$C$9:$H$38,6,FALSE))</f>
        <v/>
      </c>
      <c r="T164" s="13"/>
    </row>
    <row r="165" spans="2:20" s="11" customFormat="1" ht="18.75" customHeight="1" x14ac:dyDescent="0.2">
      <c r="B165" s="12"/>
      <c r="C165" s="137" t="str">
        <f>IF(OR(E165=0,E165=""),"",COUNTA($E$9:$E165)-COUNTIF(($E$9:$E165),0))</f>
        <v/>
      </c>
      <c r="D165" s="79"/>
      <c r="E165" s="79"/>
      <c r="F165" s="81"/>
      <c r="G165" s="81"/>
      <c r="H165" s="183"/>
      <c r="I165" s="154"/>
      <c r="J165" s="156" t="str">
        <f>IF(Tabelle8[[#This Row],[Kursniveau]]="","",VLOOKUP(Tabelle8[[#This Row],[Kursniveau]],Tabelle5[],2,FALSE))</f>
        <v/>
      </c>
      <c r="K165" s="82"/>
      <c r="L165" s="82"/>
      <c r="M165" s="50"/>
      <c r="N165" s="80"/>
      <c r="O165" s="140" t="str">
        <f>IF($N165="","",VLOOKUP($N165,'Angaben zu den Kursstandorten'!$C$9:$H$38,2,FALSE))</f>
        <v/>
      </c>
      <c r="P165" s="140" t="str">
        <f>IF($N165="","",VLOOKUP($N165,'Angaben zu den Kursstandorten'!$C$9:$H$38,3,FALSE))</f>
        <v/>
      </c>
      <c r="Q165" s="140" t="str">
        <f>IF($N165="","",VLOOKUP($N165,'Angaben zu den Kursstandorten'!$C$9:$H$38,4,FALSE))</f>
        <v/>
      </c>
      <c r="R165" s="140" t="str">
        <f>IF($N165="","",VLOOKUP($N165,'Angaben zu den Kursstandorten'!$C$9:$H$38,5,FALSE))</f>
        <v/>
      </c>
      <c r="S165" s="140" t="str">
        <f>IF($N165="","",VLOOKUP($N165,'Angaben zu den Kursstandorten'!$C$9:$H$38,6,FALSE))</f>
        <v/>
      </c>
      <c r="T165" s="13"/>
    </row>
    <row r="166" spans="2:20" s="11" customFormat="1" ht="18.75" customHeight="1" x14ac:dyDescent="0.2">
      <c r="B166" s="12"/>
      <c r="C166" s="137" t="str">
        <f>IF(OR(E166=0,E166=""),"",COUNTA($E$9:$E166)-COUNTIF(($E$9:$E166),0))</f>
        <v/>
      </c>
      <c r="D166" s="79"/>
      <c r="E166" s="79"/>
      <c r="F166" s="81"/>
      <c r="G166" s="81"/>
      <c r="H166" s="183"/>
      <c r="I166" s="154"/>
      <c r="J166" s="156" t="str">
        <f>IF(Tabelle8[[#This Row],[Kursniveau]]="","",VLOOKUP(Tabelle8[[#This Row],[Kursniveau]],Tabelle5[],2,FALSE))</f>
        <v/>
      </c>
      <c r="K166" s="82"/>
      <c r="L166" s="82"/>
      <c r="M166" s="50"/>
      <c r="N166" s="80"/>
      <c r="O166" s="140" t="str">
        <f>IF($N166="","",VLOOKUP($N166,'Angaben zu den Kursstandorten'!$C$9:$H$38,2,FALSE))</f>
        <v/>
      </c>
      <c r="P166" s="140" t="str">
        <f>IF($N166="","",VLOOKUP($N166,'Angaben zu den Kursstandorten'!$C$9:$H$38,3,FALSE))</f>
        <v/>
      </c>
      <c r="Q166" s="140" t="str">
        <f>IF($N166="","",VLOOKUP($N166,'Angaben zu den Kursstandorten'!$C$9:$H$38,4,FALSE))</f>
        <v/>
      </c>
      <c r="R166" s="140" t="str">
        <f>IF($N166="","",VLOOKUP($N166,'Angaben zu den Kursstandorten'!$C$9:$H$38,5,FALSE))</f>
        <v/>
      </c>
      <c r="S166" s="140" t="str">
        <f>IF($N166="","",VLOOKUP($N166,'Angaben zu den Kursstandorten'!$C$9:$H$38,6,FALSE))</f>
        <v/>
      </c>
      <c r="T166" s="13"/>
    </row>
    <row r="167" spans="2:20" s="11" customFormat="1" ht="18.75" customHeight="1" x14ac:dyDescent="0.2">
      <c r="B167" s="12"/>
      <c r="C167" s="137" t="str">
        <f>IF(OR(E167=0,E167=""),"",COUNTA($E$9:$E167)-COUNTIF(($E$9:$E167),0))</f>
        <v/>
      </c>
      <c r="D167" s="79"/>
      <c r="E167" s="79"/>
      <c r="F167" s="81"/>
      <c r="G167" s="81"/>
      <c r="H167" s="183"/>
      <c r="I167" s="154"/>
      <c r="J167" s="156" t="str">
        <f>IF(Tabelle8[[#This Row],[Kursniveau]]="","",VLOOKUP(Tabelle8[[#This Row],[Kursniveau]],Tabelle5[],2,FALSE))</f>
        <v/>
      </c>
      <c r="K167" s="82"/>
      <c r="L167" s="82"/>
      <c r="M167" s="50"/>
      <c r="N167" s="80"/>
      <c r="O167" s="140" t="str">
        <f>IF($N167="","",VLOOKUP($N167,'Angaben zu den Kursstandorten'!$C$9:$H$38,2,FALSE))</f>
        <v/>
      </c>
      <c r="P167" s="140" t="str">
        <f>IF($N167="","",VLOOKUP($N167,'Angaben zu den Kursstandorten'!$C$9:$H$38,3,FALSE))</f>
        <v/>
      </c>
      <c r="Q167" s="140" t="str">
        <f>IF($N167="","",VLOOKUP($N167,'Angaben zu den Kursstandorten'!$C$9:$H$38,4,FALSE))</f>
        <v/>
      </c>
      <c r="R167" s="140" t="str">
        <f>IF($N167="","",VLOOKUP($N167,'Angaben zu den Kursstandorten'!$C$9:$H$38,5,FALSE))</f>
        <v/>
      </c>
      <c r="S167" s="140" t="str">
        <f>IF($N167="","",VLOOKUP($N167,'Angaben zu den Kursstandorten'!$C$9:$H$38,6,FALSE))</f>
        <v/>
      </c>
      <c r="T167" s="13"/>
    </row>
    <row r="168" spans="2:20" s="11" customFormat="1" ht="18.75" customHeight="1" x14ac:dyDescent="0.2">
      <c r="B168" s="12"/>
      <c r="C168" s="137" t="str">
        <f>IF(OR(E168=0,E168=""),"",COUNTA($E$9:$E168)-COUNTIF(($E$9:$E168),0))</f>
        <v/>
      </c>
      <c r="D168" s="79"/>
      <c r="E168" s="79"/>
      <c r="F168" s="81"/>
      <c r="G168" s="81"/>
      <c r="H168" s="183"/>
      <c r="I168" s="154"/>
      <c r="J168" s="156" t="str">
        <f>IF(Tabelle8[[#This Row],[Kursniveau]]="","",VLOOKUP(Tabelle8[[#This Row],[Kursniveau]],Tabelle5[],2,FALSE))</f>
        <v/>
      </c>
      <c r="K168" s="82"/>
      <c r="L168" s="82"/>
      <c r="M168" s="50"/>
      <c r="N168" s="80"/>
      <c r="O168" s="140" t="str">
        <f>IF($N168="","",VLOOKUP($N168,'Angaben zu den Kursstandorten'!$C$9:$H$38,2,FALSE))</f>
        <v/>
      </c>
      <c r="P168" s="140" t="str">
        <f>IF($N168="","",VLOOKUP($N168,'Angaben zu den Kursstandorten'!$C$9:$H$38,3,FALSE))</f>
        <v/>
      </c>
      <c r="Q168" s="140" t="str">
        <f>IF($N168="","",VLOOKUP($N168,'Angaben zu den Kursstandorten'!$C$9:$H$38,4,FALSE))</f>
        <v/>
      </c>
      <c r="R168" s="140" t="str">
        <f>IF($N168="","",VLOOKUP($N168,'Angaben zu den Kursstandorten'!$C$9:$H$38,5,FALSE))</f>
        <v/>
      </c>
      <c r="S168" s="140" t="str">
        <f>IF($N168="","",VLOOKUP($N168,'Angaben zu den Kursstandorten'!$C$9:$H$38,6,FALSE))</f>
        <v/>
      </c>
      <c r="T168" s="13"/>
    </row>
    <row r="169" spans="2:20" s="11" customFormat="1" ht="18.75" customHeight="1" x14ac:dyDescent="0.2">
      <c r="B169" s="12"/>
      <c r="C169" s="137" t="str">
        <f>IF(OR(E169=0,E169=""),"",COUNTA($E$9:$E169)-COUNTIF(($E$9:$E169),0))</f>
        <v/>
      </c>
      <c r="D169" s="79"/>
      <c r="E169" s="79"/>
      <c r="F169" s="81"/>
      <c r="G169" s="81"/>
      <c r="H169" s="183"/>
      <c r="I169" s="154"/>
      <c r="J169" s="156" t="str">
        <f>IF(Tabelle8[[#This Row],[Kursniveau]]="","",VLOOKUP(Tabelle8[[#This Row],[Kursniveau]],Tabelle5[],2,FALSE))</f>
        <v/>
      </c>
      <c r="K169" s="82"/>
      <c r="L169" s="82"/>
      <c r="M169" s="50"/>
      <c r="N169" s="80"/>
      <c r="O169" s="140" t="str">
        <f>IF($N169="","",VLOOKUP($N169,'Angaben zu den Kursstandorten'!$C$9:$H$38,2,FALSE))</f>
        <v/>
      </c>
      <c r="P169" s="140" t="str">
        <f>IF($N169="","",VLOOKUP($N169,'Angaben zu den Kursstandorten'!$C$9:$H$38,3,FALSE))</f>
        <v/>
      </c>
      <c r="Q169" s="140" t="str">
        <f>IF($N169="","",VLOOKUP($N169,'Angaben zu den Kursstandorten'!$C$9:$H$38,4,FALSE))</f>
        <v/>
      </c>
      <c r="R169" s="140" t="str">
        <f>IF($N169="","",VLOOKUP($N169,'Angaben zu den Kursstandorten'!$C$9:$H$38,5,FALSE))</f>
        <v/>
      </c>
      <c r="S169" s="140" t="str">
        <f>IF($N169="","",VLOOKUP($N169,'Angaben zu den Kursstandorten'!$C$9:$H$38,6,FALSE))</f>
        <v/>
      </c>
      <c r="T169" s="13"/>
    </row>
    <row r="170" spans="2:20" s="11" customFormat="1" ht="18.75" customHeight="1" x14ac:dyDescent="0.2">
      <c r="B170" s="12"/>
      <c r="C170" s="137" t="str">
        <f>IF(OR(E170=0,E170=""),"",COUNTA($E$9:$E170)-COUNTIF(($E$9:$E170),0))</f>
        <v/>
      </c>
      <c r="D170" s="79"/>
      <c r="E170" s="79"/>
      <c r="F170" s="81"/>
      <c r="G170" s="81"/>
      <c r="H170" s="183"/>
      <c r="I170" s="154"/>
      <c r="J170" s="156" t="str">
        <f>IF(Tabelle8[[#This Row],[Kursniveau]]="","",VLOOKUP(Tabelle8[[#This Row],[Kursniveau]],Tabelle5[],2,FALSE))</f>
        <v/>
      </c>
      <c r="K170" s="82"/>
      <c r="L170" s="82"/>
      <c r="M170" s="50"/>
      <c r="N170" s="80"/>
      <c r="O170" s="140" t="str">
        <f>IF($N170="","",VLOOKUP($N170,'Angaben zu den Kursstandorten'!$C$9:$H$38,2,FALSE))</f>
        <v/>
      </c>
      <c r="P170" s="140" t="str">
        <f>IF($N170="","",VLOOKUP($N170,'Angaben zu den Kursstandorten'!$C$9:$H$38,3,FALSE))</f>
        <v/>
      </c>
      <c r="Q170" s="140" t="str">
        <f>IF($N170="","",VLOOKUP($N170,'Angaben zu den Kursstandorten'!$C$9:$H$38,4,FALSE))</f>
        <v/>
      </c>
      <c r="R170" s="140" t="str">
        <f>IF($N170="","",VLOOKUP($N170,'Angaben zu den Kursstandorten'!$C$9:$H$38,5,FALSE))</f>
        <v/>
      </c>
      <c r="S170" s="140" t="str">
        <f>IF($N170="","",VLOOKUP($N170,'Angaben zu den Kursstandorten'!$C$9:$H$38,6,FALSE))</f>
        <v/>
      </c>
      <c r="T170" s="13"/>
    </row>
    <row r="171" spans="2:20" s="11" customFormat="1" ht="18.75" customHeight="1" x14ac:dyDescent="0.2">
      <c r="B171" s="12"/>
      <c r="C171" s="137" t="str">
        <f>IF(OR(E171=0,E171=""),"",COUNTA($E$9:$E171)-COUNTIF(($E$9:$E171),0))</f>
        <v/>
      </c>
      <c r="D171" s="79"/>
      <c r="E171" s="79"/>
      <c r="F171" s="81"/>
      <c r="G171" s="81"/>
      <c r="H171" s="183"/>
      <c r="I171" s="154"/>
      <c r="J171" s="156" t="str">
        <f>IF(Tabelle8[[#This Row],[Kursniveau]]="","",VLOOKUP(Tabelle8[[#This Row],[Kursniveau]],Tabelle5[],2,FALSE))</f>
        <v/>
      </c>
      <c r="K171" s="82"/>
      <c r="L171" s="82"/>
      <c r="M171" s="50"/>
      <c r="N171" s="80"/>
      <c r="O171" s="140" t="str">
        <f>IF($N171="","",VLOOKUP($N171,'Angaben zu den Kursstandorten'!$C$9:$H$38,2,FALSE))</f>
        <v/>
      </c>
      <c r="P171" s="140" t="str">
        <f>IF($N171="","",VLOOKUP($N171,'Angaben zu den Kursstandorten'!$C$9:$H$38,3,FALSE))</f>
        <v/>
      </c>
      <c r="Q171" s="140" t="str">
        <f>IF($N171="","",VLOOKUP($N171,'Angaben zu den Kursstandorten'!$C$9:$H$38,4,FALSE))</f>
        <v/>
      </c>
      <c r="R171" s="140" t="str">
        <f>IF($N171="","",VLOOKUP($N171,'Angaben zu den Kursstandorten'!$C$9:$H$38,5,FALSE))</f>
        <v/>
      </c>
      <c r="S171" s="140" t="str">
        <f>IF($N171="","",VLOOKUP($N171,'Angaben zu den Kursstandorten'!$C$9:$H$38,6,FALSE))</f>
        <v/>
      </c>
      <c r="T171" s="13"/>
    </row>
    <row r="172" spans="2:20" s="11" customFormat="1" ht="18.75" customHeight="1" x14ac:dyDescent="0.2">
      <c r="B172" s="12"/>
      <c r="C172" s="137" t="str">
        <f>IF(OR(E172=0,E172=""),"",COUNTA($E$9:$E172)-COUNTIF(($E$9:$E172),0))</f>
        <v/>
      </c>
      <c r="D172" s="79"/>
      <c r="E172" s="79"/>
      <c r="F172" s="81"/>
      <c r="G172" s="81"/>
      <c r="H172" s="183"/>
      <c r="I172" s="154"/>
      <c r="J172" s="156" t="str">
        <f>IF(Tabelle8[[#This Row],[Kursniveau]]="","",VLOOKUP(Tabelle8[[#This Row],[Kursniveau]],Tabelle5[],2,FALSE))</f>
        <v/>
      </c>
      <c r="K172" s="82"/>
      <c r="L172" s="82"/>
      <c r="M172" s="50"/>
      <c r="N172" s="80"/>
      <c r="O172" s="140" t="str">
        <f>IF($N172="","",VLOOKUP($N172,'Angaben zu den Kursstandorten'!$C$9:$H$38,2,FALSE))</f>
        <v/>
      </c>
      <c r="P172" s="140" t="str">
        <f>IF($N172="","",VLOOKUP($N172,'Angaben zu den Kursstandorten'!$C$9:$H$38,3,FALSE))</f>
        <v/>
      </c>
      <c r="Q172" s="140" t="str">
        <f>IF($N172="","",VLOOKUP($N172,'Angaben zu den Kursstandorten'!$C$9:$H$38,4,FALSE))</f>
        <v/>
      </c>
      <c r="R172" s="140" t="str">
        <f>IF($N172="","",VLOOKUP($N172,'Angaben zu den Kursstandorten'!$C$9:$H$38,5,FALSE))</f>
        <v/>
      </c>
      <c r="S172" s="140" t="str">
        <f>IF($N172="","",VLOOKUP($N172,'Angaben zu den Kursstandorten'!$C$9:$H$38,6,FALSE))</f>
        <v/>
      </c>
      <c r="T172" s="13"/>
    </row>
    <row r="173" spans="2:20" s="11" customFormat="1" ht="18.75" customHeight="1" x14ac:dyDescent="0.2">
      <c r="B173" s="12"/>
      <c r="C173" s="137" t="str">
        <f>IF(OR(E173=0,E173=""),"",COUNTA($E$9:$E173)-COUNTIF(($E$9:$E173),0))</f>
        <v/>
      </c>
      <c r="D173" s="79"/>
      <c r="E173" s="79"/>
      <c r="F173" s="81"/>
      <c r="G173" s="81"/>
      <c r="H173" s="183"/>
      <c r="I173" s="154"/>
      <c r="J173" s="156" t="str">
        <f>IF(Tabelle8[[#This Row],[Kursniveau]]="","",VLOOKUP(Tabelle8[[#This Row],[Kursniveau]],Tabelle5[],2,FALSE))</f>
        <v/>
      </c>
      <c r="K173" s="82"/>
      <c r="L173" s="82"/>
      <c r="M173" s="50"/>
      <c r="N173" s="80"/>
      <c r="O173" s="140" t="str">
        <f>IF($N173="","",VLOOKUP($N173,'Angaben zu den Kursstandorten'!$C$9:$H$38,2,FALSE))</f>
        <v/>
      </c>
      <c r="P173" s="140" t="str">
        <f>IF($N173="","",VLOOKUP($N173,'Angaben zu den Kursstandorten'!$C$9:$H$38,3,FALSE))</f>
        <v/>
      </c>
      <c r="Q173" s="140" t="str">
        <f>IF($N173="","",VLOOKUP($N173,'Angaben zu den Kursstandorten'!$C$9:$H$38,4,FALSE))</f>
        <v/>
      </c>
      <c r="R173" s="140" t="str">
        <f>IF($N173="","",VLOOKUP($N173,'Angaben zu den Kursstandorten'!$C$9:$H$38,5,FALSE))</f>
        <v/>
      </c>
      <c r="S173" s="140" t="str">
        <f>IF($N173="","",VLOOKUP($N173,'Angaben zu den Kursstandorten'!$C$9:$H$38,6,FALSE))</f>
        <v/>
      </c>
      <c r="T173" s="13"/>
    </row>
    <row r="174" spans="2:20" s="11" customFormat="1" ht="18.75" customHeight="1" x14ac:dyDescent="0.2">
      <c r="B174" s="12"/>
      <c r="C174" s="137" t="str">
        <f>IF(OR(E174=0,E174=""),"",COUNTA($E$9:$E174)-COUNTIF(($E$9:$E174),0))</f>
        <v/>
      </c>
      <c r="D174" s="79"/>
      <c r="E174" s="79"/>
      <c r="F174" s="81"/>
      <c r="G174" s="81"/>
      <c r="H174" s="183"/>
      <c r="I174" s="154"/>
      <c r="J174" s="156" t="str">
        <f>IF(Tabelle8[[#This Row],[Kursniveau]]="","",VLOOKUP(Tabelle8[[#This Row],[Kursniveau]],Tabelle5[],2,FALSE))</f>
        <v/>
      </c>
      <c r="K174" s="82"/>
      <c r="L174" s="82"/>
      <c r="M174" s="50"/>
      <c r="N174" s="80"/>
      <c r="O174" s="140" t="str">
        <f>IF($N174="","",VLOOKUP($N174,'Angaben zu den Kursstandorten'!$C$9:$H$38,2,FALSE))</f>
        <v/>
      </c>
      <c r="P174" s="140" t="str">
        <f>IF($N174="","",VLOOKUP($N174,'Angaben zu den Kursstandorten'!$C$9:$H$38,3,FALSE))</f>
        <v/>
      </c>
      <c r="Q174" s="140" t="str">
        <f>IF($N174="","",VLOOKUP($N174,'Angaben zu den Kursstandorten'!$C$9:$H$38,4,FALSE))</f>
        <v/>
      </c>
      <c r="R174" s="140" t="str">
        <f>IF($N174="","",VLOOKUP($N174,'Angaben zu den Kursstandorten'!$C$9:$H$38,5,FALSE))</f>
        <v/>
      </c>
      <c r="S174" s="140" t="str">
        <f>IF($N174="","",VLOOKUP($N174,'Angaben zu den Kursstandorten'!$C$9:$H$38,6,FALSE))</f>
        <v/>
      </c>
      <c r="T174" s="13"/>
    </row>
    <row r="175" spans="2:20" s="11" customFormat="1" ht="18.75" customHeight="1" x14ac:dyDescent="0.2">
      <c r="B175" s="12"/>
      <c r="C175" s="137" t="str">
        <f>IF(OR(E175=0,E175=""),"",COUNTA($E$9:$E175)-COUNTIF(($E$9:$E175),0))</f>
        <v/>
      </c>
      <c r="D175" s="79"/>
      <c r="E175" s="79"/>
      <c r="F175" s="81"/>
      <c r="G175" s="81"/>
      <c r="H175" s="183"/>
      <c r="I175" s="154"/>
      <c r="J175" s="156" t="str">
        <f>IF(Tabelle8[[#This Row],[Kursniveau]]="","",VLOOKUP(Tabelle8[[#This Row],[Kursniveau]],Tabelle5[],2,FALSE))</f>
        <v/>
      </c>
      <c r="K175" s="82"/>
      <c r="L175" s="82"/>
      <c r="M175" s="50"/>
      <c r="N175" s="80"/>
      <c r="O175" s="140" t="str">
        <f>IF($N175="","",VLOOKUP($N175,'Angaben zu den Kursstandorten'!$C$9:$H$38,2,FALSE))</f>
        <v/>
      </c>
      <c r="P175" s="140" t="str">
        <f>IF($N175="","",VLOOKUP($N175,'Angaben zu den Kursstandorten'!$C$9:$H$38,3,FALSE))</f>
        <v/>
      </c>
      <c r="Q175" s="140" t="str">
        <f>IF($N175="","",VLOOKUP($N175,'Angaben zu den Kursstandorten'!$C$9:$H$38,4,FALSE))</f>
        <v/>
      </c>
      <c r="R175" s="140" t="str">
        <f>IF($N175="","",VLOOKUP($N175,'Angaben zu den Kursstandorten'!$C$9:$H$38,5,FALSE))</f>
        <v/>
      </c>
      <c r="S175" s="140" t="str">
        <f>IF($N175="","",VLOOKUP($N175,'Angaben zu den Kursstandorten'!$C$9:$H$38,6,FALSE))</f>
        <v/>
      </c>
      <c r="T175" s="13"/>
    </row>
    <row r="176" spans="2:20" s="11" customFormat="1" ht="18.75" customHeight="1" x14ac:dyDescent="0.2">
      <c r="B176" s="12"/>
      <c r="C176" s="137" t="str">
        <f>IF(OR(E176=0,E176=""),"",COUNTA($E$9:$E176)-COUNTIF(($E$9:$E176),0))</f>
        <v/>
      </c>
      <c r="D176" s="79"/>
      <c r="E176" s="79"/>
      <c r="F176" s="81"/>
      <c r="G176" s="81"/>
      <c r="H176" s="183"/>
      <c r="I176" s="154"/>
      <c r="J176" s="156" t="str">
        <f>IF(Tabelle8[[#This Row],[Kursniveau]]="","",VLOOKUP(Tabelle8[[#This Row],[Kursniveau]],Tabelle5[],2,FALSE))</f>
        <v/>
      </c>
      <c r="K176" s="82"/>
      <c r="L176" s="82"/>
      <c r="M176" s="50"/>
      <c r="N176" s="80"/>
      <c r="O176" s="140" t="str">
        <f>IF($N176="","",VLOOKUP($N176,'Angaben zu den Kursstandorten'!$C$9:$H$38,2,FALSE))</f>
        <v/>
      </c>
      <c r="P176" s="140" t="str">
        <f>IF($N176="","",VLOOKUP($N176,'Angaben zu den Kursstandorten'!$C$9:$H$38,3,FALSE))</f>
        <v/>
      </c>
      <c r="Q176" s="140" t="str">
        <f>IF($N176="","",VLOOKUP($N176,'Angaben zu den Kursstandorten'!$C$9:$H$38,4,FALSE))</f>
        <v/>
      </c>
      <c r="R176" s="140" t="str">
        <f>IF($N176="","",VLOOKUP($N176,'Angaben zu den Kursstandorten'!$C$9:$H$38,5,FALSE))</f>
        <v/>
      </c>
      <c r="S176" s="140" t="str">
        <f>IF($N176="","",VLOOKUP($N176,'Angaben zu den Kursstandorten'!$C$9:$H$38,6,FALSE))</f>
        <v/>
      </c>
      <c r="T176" s="13"/>
    </row>
    <row r="177" spans="2:20" s="11" customFormat="1" ht="18.75" customHeight="1" x14ac:dyDescent="0.2">
      <c r="B177" s="12"/>
      <c r="C177" s="137" t="str">
        <f>IF(OR(E177=0,E177=""),"",COUNTA($E$9:$E177)-COUNTIF(($E$9:$E177),0))</f>
        <v/>
      </c>
      <c r="D177" s="79"/>
      <c r="E177" s="79"/>
      <c r="F177" s="81"/>
      <c r="G177" s="81"/>
      <c r="H177" s="183"/>
      <c r="I177" s="154"/>
      <c r="J177" s="156" t="str">
        <f>IF(Tabelle8[[#This Row],[Kursniveau]]="","",VLOOKUP(Tabelle8[[#This Row],[Kursniveau]],Tabelle5[],2,FALSE))</f>
        <v/>
      </c>
      <c r="K177" s="82"/>
      <c r="L177" s="82"/>
      <c r="M177" s="50"/>
      <c r="N177" s="80"/>
      <c r="O177" s="140" t="str">
        <f>IF($N177="","",VLOOKUP($N177,'Angaben zu den Kursstandorten'!$C$9:$H$38,2,FALSE))</f>
        <v/>
      </c>
      <c r="P177" s="140" t="str">
        <f>IF($N177="","",VLOOKUP($N177,'Angaben zu den Kursstandorten'!$C$9:$H$38,3,FALSE))</f>
        <v/>
      </c>
      <c r="Q177" s="140" t="str">
        <f>IF($N177="","",VLOOKUP($N177,'Angaben zu den Kursstandorten'!$C$9:$H$38,4,FALSE))</f>
        <v/>
      </c>
      <c r="R177" s="140" t="str">
        <f>IF($N177="","",VLOOKUP($N177,'Angaben zu den Kursstandorten'!$C$9:$H$38,5,FALSE))</f>
        <v/>
      </c>
      <c r="S177" s="140" t="str">
        <f>IF($N177="","",VLOOKUP($N177,'Angaben zu den Kursstandorten'!$C$9:$H$38,6,FALSE))</f>
        <v/>
      </c>
      <c r="T177" s="13"/>
    </row>
    <row r="178" spans="2:20" s="11" customFormat="1" ht="18.75" customHeight="1" x14ac:dyDescent="0.2">
      <c r="B178" s="12"/>
      <c r="C178" s="137" t="str">
        <f>IF(OR(E178=0,E178=""),"",COUNTA($E$9:$E178)-COUNTIF(($E$9:$E178),0))</f>
        <v/>
      </c>
      <c r="D178" s="79"/>
      <c r="E178" s="79"/>
      <c r="F178" s="81"/>
      <c r="G178" s="81"/>
      <c r="H178" s="183"/>
      <c r="I178" s="154"/>
      <c r="J178" s="156" t="str">
        <f>IF(Tabelle8[[#This Row],[Kursniveau]]="","",VLOOKUP(Tabelle8[[#This Row],[Kursniveau]],Tabelle5[],2,FALSE))</f>
        <v/>
      </c>
      <c r="K178" s="82"/>
      <c r="L178" s="82"/>
      <c r="M178" s="50"/>
      <c r="N178" s="80"/>
      <c r="O178" s="140" t="str">
        <f>IF($N178="","",VLOOKUP($N178,'Angaben zu den Kursstandorten'!$C$9:$H$38,2,FALSE))</f>
        <v/>
      </c>
      <c r="P178" s="140" t="str">
        <f>IF($N178="","",VLOOKUP($N178,'Angaben zu den Kursstandorten'!$C$9:$H$38,3,FALSE))</f>
        <v/>
      </c>
      <c r="Q178" s="140" t="str">
        <f>IF($N178="","",VLOOKUP($N178,'Angaben zu den Kursstandorten'!$C$9:$H$38,4,FALSE))</f>
        <v/>
      </c>
      <c r="R178" s="140" t="str">
        <f>IF($N178="","",VLOOKUP($N178,'Angaben zu den Kursstandorten'!$C$9:$H$38,5,FALSE))</f>
        <v/>
      </c>
      <c r="S178" s="140" t="str">
        <f>IF($N178="","",VLOOKUP($N178,'Angaben zu den Kursstandorten'!$C$9:$H$38,6,FALSE))</f>
        <v/>
      </c>
      <c r="T178" s="13"/>
    </row>
    <row r="179" spans="2:20" s="11" customFormat="1" ht="18.75" customHeight="1" x14ac:dyDescent="0.2">
      <c r="B179" s="12"/>
      <c r="C179" s="137" t="str">
        <f>IF(OR(E179=0,E179=""),"",COUNTA($E$9:$E179)-COUNTIF(($E$9:$E179),0))</f>
        <v/>
      </c>
      <c r="D179" s="79"/>
      <c r="E179" s="79"/>
      <c r="F179" s="81"/>
      <c r="G179" s="81"/>
      <c r="H179" s="183"/>
      <c r="I179" s="154"/>
      <c r="J179" s="156" t="str">
        <f>IF(Tabelle8[[#This Row],[Kursniveau]]="","",VLOOKUP(Tabelle8[[#This Row],[Kursniveau]],Tabelle5[],2,FALSE))</f>
        <v/>
      </c>
      <c r="K179" s="82"/>
      <c r="L179" s="82"/>
      <c r="M179" s="50"/>
      <c r="N179" s="80"/>
      <c r="O179" s="140" t="str">
        <f>IF($N179="","",VLOOKUP($N179,'Angaben zu den Kursstandorten'!$C$9:$H$38,2,FALSE))</f>
        <v/>
      </c>
      <c r="P179" s="140" t="str">
        <f>IF($N179="","",VLOOKUP($N179,'Angaben zu den Kursstandorten'!$C$9:$H$38,3,FALSE))</f>
        <v/>
      </c>
      <c r="Q179" s="140" t="str">
        <f>IF($N179="","",VLOOKUP($N179,'Angaben zu den Kursstandorten'!$C$9:$H$38,4,FALSE))</f>
        <v/>
      </c>
      <c r="R179" s="140" t="str">
        <f>IF($N179="","",VLOOKUP($N179,'Angaben zu den Kursstandorten'!$C$9:$H$38,5,FALSE))</f>
        <v/>
      </c>
      <c r="S179" s="140" t="str">
        <f>IF($N179="","",VLOOKUP($N179,'Angaben zu den Kursstandorten'!$C$9:$H$38,6,FALSE))</f>
        <v/>
      </c>
      <c r="T179" s="13"/>
    </row>
    <row r="180" spans="2:20" s="11" customFormat="1" ht="18.75" customHeight="1" x14ac:dyDescent="0.2">
      <c r="B180" s="12"/>
      <c r="C180" s="137" t="str">
        <f>IF(OR(E180=0,E180=""),"",COUNTA($E$9:$E180)-COUNTIF(($E$9:$E180),0))</f>
        <v/>
      </c>
      <c r="D180" s="79"/>
      <c r="E180" s="79"/>
      <c r="F180" s="81"/>
      <c r="G180" s="81"/>
      <c r="H180" s="183"/>
      <c r="I180" s="154"/>
      <c r="J180" s="156" t="str">
        <f>IF(Tabelle8[[#This Row],[Kursniveau]]="","",VLOOKUP(Tabelle8[[#This Row],[Kursniveau]],Tabelle5[],2,FALSE))</f>
        <v/>
      </c>
      <c r="K180" s="82"/>
      <c r="L180" s="82"/>
      <c r="M180" s="50"/>
      <c r="N180" s="80"/>
      <c r="O180" s="140" t="str">
        <f>IF($N180="","",VLOOKUP($N180,'Angaben zu den Kursstandorten'!$C$9:$H$38,2,FALSE))</f>
        <v/>
      </c>
      <c r="P180" s="140" t="str">
        <f>IF($N180="","",VLOOKUP($N180,'Angaben zu den Kursstandorten'!$C$9:$H$38,3,FALSE))</f>
        <v/>
      </c>
      <c r="Q180" s="140" t="str">
        <f>IF($N180="","",VLOOKUP($N180,'Angaben zu den Kursstandorten'!$C$9:$H$38,4,FALSE))</f>
        <v/>
      </c>
      <c r="R180" s="140" t="str">
        <f>IF($N180="","",VLOOKUP($N180,'Angaben zu den Kursstandorten'!$C$9:$H$38,5,FALSE))</f>
        <v/>
      </c>
      <c r="S180" s="140" t="str">
        <f>IF($N180="","",VLOOKUP($N180,'Angaben zu den Kursstandorten'!$C$9:$H$38,6,FALSE))</f>
        <v/>
      </c>
      <c r="T180" s="13"/>
    </row>
    <row r="181" spans="2:20" s="11" customFormat="1" ht="18.75" customHeight="1" x14ac:dyDescent="0.2">
      <c r="B181" s="12"/>
      <c r="C181" s="137" t="str">
        <f>IF(OR(E181=0,E181=""),"",COUNTA($E$9:$E181)-COUNTIF(($E$9:$E181),0))</f>
        <v/>
      </c>
      <c r="D181" s="79"/>
      <c r="E181" s="79"/>
      <c r="F181" s="81"/>
      <c r="G181" s="81"/>
      <c r="H181" s="183"/>
      <c r="I181" s="154"/>
      <c r="J181" s="156" t="str">
        <f>IF(Tabelle8[[#This Row],[Kursniveau]]="","",VLOOKUP(Tabelle8[[#This Row],[Kursniveau]],Tabelle5[],2,FALSE))</f>
        <v/>
      </c>
      <c r="K181" s="82"/>
      <c r="L181" s="82"/>
      <c r="M181" s="50"/>
      <c r="N181" s="80"/>
      <c r="O181" s="140" t="str">
        <f>IF($N181="","",VLOOKUP($N181,'Angaben zu den Kursstandorten'!$C$9:$H$38,2,FALSE))</f>
        <v/>
      </c>
      <c r="P181" s="140" t="str">
        <f>IF($N181="","",VLOOKUP($N181,'Angaben zu den Kursstandorten'!$C$9:$H$38,3,FALSE))</f>
        <v/>
      </c>
      <c r="Q181" s="140" t="str">
        <f>IF($N181="","",VLOOKUP($N181,'Angaben zu den Kursstandorten'!$C$9:$H$38,4,FALSE))</f>
        <v/>
      </c>
      <c r="R181" s="140" t="str">
        <f>IF($N181="","",VLOOKUP($N181,'Angaben zu den Kursstandorten'!$C$9:$H$38,5,FALSE))</f>
        <v/>
      </c>
      <c r="S181" s="140" t="str">
        <f>IF($N181="","",VLOOKUP($N181,'Angaben zu den Kursstandorten'!$C$9:$H$38,6,FALSE))</f>
        <v/>
      </c>
      <c r="T181" s="13"/>
    </row>
    <row r="182" spans="2:20" s="11" customFormat="1" ht="18.75" customHeight="1" x14ac:dyDescent="0.2">
      <c r="B182" s="12"/>
      <c r="C182" s="137" t="str">
        <f>IF(OR(E182=0,E182=""),"",COUNTA($E$9:$E182)-COUNTIF(($E$9:$E182),0))</f>
        <v/>
      </c>
      <c r="D182" s="79"/>
      <c r="E182" s="79"/>
      <c r="F182" s="81"/>
      <c r="G182" s="81"/>
      <c r="H182" s="183"/>
      <c r="I182" s="154"/>
      <c r="J182" s="156" t="str">
        <f>IF(Tabelle8[[#This Row],[Kursniveau]]="","",VLOOKUP(Tabelle8[[#This Row],[Kursniveau]],Tabelle5[],2,FALSE))</f>
        <v/>
      </c>
      <c r="K182" s="82"/>
      <c r="L182" s="82"/>
      <c r="M182" s="50"/>
      <c r="N182" s="80"/>
      <c r="O182" s="140" t="str">
        <f>IF($N182="","",VLOOKUP($N182,'Angaben zu den Kursstandorten'!$C$9:$H$38,2,FALSE))</f>
        <v/>
      </c>
      <c r="P182" s="140" t="str">
        <f>IF($N182="","",VLOOKUP($N182,'Angaben zu den Kursstandorten'!$C$9:$H$38,3,FALSE))</f>
        <v/>
      </c>
      <c r="Q182" s="140" t="str">
        <f>IF($N182="","",VLOOKUP($N182,'Angaben zu den Kursstandorten'!$C$9:$H$38,4,FALSE))</f>
        <v/>
      </c>
      <c r="R182" s="140" t="str">
        <f>IF($N182="","",VLOOKUP($N182,'Angaben zu den Kursstandorten'!$C$9:$H$38,5,FALSE))</f>
        <v/>
      </c>
      <c r="S182" s="140" t="str">
        <f>IF($N182="","",VLOOKUP($N182,'Angaben zu den Kursstandorten'!$C$9:$H$38,6,FALSE))</f>
        <v/>
      </c>
      <c r="T182" s="13"/>
    </row>
    <row r="183" spans="2:20" s="11" customFormat="1" ht="18.75" customHeight="1" x14ac:dyDescent="0.2">
      <c r="B183" s="12"/>
      <c r="C183" s="137" t="str">
        <f>IF(OR(E183=0,E183=""),"",COUNTA($E$9:$E183)-COUNTIF(($E$9:$E183),0))</f>
        <v/>
      </c>
      <c r="D183" s="79"/>
      <c r="E183" s="79"/>
      <c r="F183" s="81"/>
      <c r="G183" s="81"/>
      <c r="H183" s="183"/>
      <c r="I183" s="154"/>
      <c r="J183" s="156" t="str">
        <f>IF(Tabelle8[[#This Row],[Kursniveau]]="","",VLOOKUP(Tabelle8[[#This Row],[Kursniveau]],Tabelle5[],2,FALSE))</f>
        <v/>
      </c>
      <c r="K183" s="82"/>
      <c r="L183" s="82"/>
      <c r="M183" s="50"/>
      <c r="N183" s="80"/>
      <c r="O183" s="140" t="str">
        <f>IF($N183="","",VLOOKUP($N183,'Angaben zu den Kursstandorten'!$C$9:$H$38,2,FALSE))</f>
        <v/>
      </c>
      <c r="P183" s="140" t="str">
        <f>IF($N183="","",VLOOKUP($N183,'Angaben zu den Kursstandorten'!$C$9:$H$38,3,FALSE))</f>
        <v/>
      </c>
      <c r="Q183" s="140" t="str">
        <f>IF($N183="","",VLOOKUP($N183,'Angaben zu den Kursstandorten'!$C$9:$H$38,4,FALSE))</f>
        <v/>
      </c>
      <c r="R183" s="140" t="str">
        <f>IF($N183="","",VLOOKUP($N183,'Angaben zu den Kursstandorten'!$C$9:$H$38,5,FALSE))</f>
        <v/>
      </c>
      <c r="S183" s="140" t="str">
        <f>IF($N183="","",VLOOKUP($N183,'Angaben zu den Kursstandorten'!$C$9:$H$38,6,FALSE))</f>
        <v/>
      </c>
      <c r="T183" s="13"/>
    </row>
    <row r="184" spans="2:20" s="11" customFormat="1" ht="18.75" customHeight="1" x14ac:dyDescent="0.2">
      <c r="B184" s="12"/>
      <c r="C184" s="137" t="str">
        <f>IF(OR(E184=0,E184=""),"",COUNTA($E$9:$E184)-COUNTIF(($E$9:$E184),0))</f>
        <v/>
      </c>
      <c r="D184" s="79"/>
      <c r="E184" s="79"/>
      <c r="F184" s="81"/>
      <c r="G184" s="81"/>
      <c r="H184" s="183"/>
      <c r="I184" s="154"/>
      <c r="J184" s="156" t="str">
        <f>IF(Tabelle8[[#This Row],[Kursniveau]]="","",VLOOKUP(Tabelle8[[#This Row],[Kursniveau]],Tabelle5[],2,FALSE))</f>
        <v/>
      </c>
      <c r="K184" s="82"/>
      <c r="L184" s="82"/>
      <c r="M184" s="50"/>
      <c r="N184" s="80"/>
      <c r="O184" s="140" t="str">
        <f>IF($N184="","",VLOOKUP($N184,'Angaben zu den Kursstandorten'!$C$9:$H$38,2,FALSE))</f>
        <v/>
      </c>
      <c r="P184" s="140" t="str">
        <f>IF($N184="","",VLOOKUP($N184,'Angaben zu den Kursstandorten'!$C$9:$H$38,3,FALSE))</f>
        <v/>
      </c>
      <c r="Q184" s="140" t="str">
        <f>IF($N184="","",VLOOKUP($N184,'Angaben zu den Kursstandorten'!$C$9:$H$38,4,FALSE))</f>
        <v/>
      </c>
      <c r="R184" s="140" t="str">
        <f>IF($N184="","",VLOOKUP($N184,'Angaben zu den Kursstandorten'!$C$9:$H$38,5,FALSE))</f>
        <v/>
      </c>
      <c r="S184" s="140" t="str">
        <f>IF($N184="","",VLOOKUP($N184,'Angaben zu den Kursstandorten'!$C$9:$H$38,6,FALSE))</f>
        <v/>
      </c>
      <c r="T184" s="13"/>
    </row>
    <row r="185" spans="2:20" s="11" customFormat="1" ht="18.75" customHeight="1" x14ac:dyDescent="0.2">
      <c r="B185" s="12"/>
      <c r="C185" s="137" t="str">
        <f>IF(OR(E185=0,E185=""),"",COUNTA($E$9:$E185)-COUNTIF(($E$9:$E185),0))</f>
        <v/>
      </c>
      <c r="D185" s="79"/>
      <c r="E185" s="79"/>
      <c r="F185" s="81"/>
      <c r="G185" s="81"/>
      <c r="H185" s="183"/>
      <c r="I185" s="154"/>
      <c r="J185" s="156" t="str">
        <f>IF(Tabelle8[[#This Row],[Kursniveau]]="","",VLOOKUP(Tabelle8[[#This Row],[Kursniveau]],Tabelle5[],2,FALSE))</f>
        <v/>
      </c>
      <c r="K185" s="82"/>
      <c r="L185" s="82"/>
      <c r="M185" s="50"/>
      <c r="N185" s="80"/>
      <c r="O185" s="140" t="str">
        <f>IF($N185="","",VLOOKUP($N185,'Angaben zu den Kursstandorten'!$C$9:$H$38,2,FALSE))</f>
        <v/>
      </c>
      <c r="P185" s="140" t="str">
        <f>IF($N185="","",VLOOKUP($N185,'Angaben zu den Kursstandorten'!$C$9:$H$38,3,FALSE))</f>
        <v/>
      </c>
      <c r="Q185" s="140" t="str">
        <f>IF($N185="","",VLOOKUP($N185,'Angaben zu den Kursstandorten'!$C$9:$H$38,4,FALSE))</f>
        <v/>
      </c>
      <c r="R185" s="140" t="str">
        <f>IF($N185="","",VLOOKUP($N185,'Angaben zu den Kursstandorten'!$C$9:$H$38,5,FALSE))</f>
        <v/>
      </c>
      <c r="S185" s="140" t="str">
        <f>IF($N185="","",VLOOKUP($N185,'Angaben zu den Kursstandorten'!$C$9:$H$38,6,FALSE))</f>
        <v/>
      </c>
      <c r="T185" s="13"/>
    </row>
    <row r="186" spans="2:20" s="11" customFormat="1" ht="18.75" customHeight="1" x14ac:dyDescent="0.2">
      <c r="B186" s="12"/>
      <c r="C186" s="137" t="str">
        <f>IF(OR(E186=0,E186=""),"",COUNTA($E$9:$E186)-COUNTIF(($E$9:$E186),0))</f>
        <v/>
      </c>
      <c r="D186" s="79"/>
      <c r="E186" s="79"/>
      <c r="F186" s="81"/>
      <c r="G186" s="81"/>
      <c r="H186" s="183"/>
      <c r="I186" s="154"/>
      <c r="J186" s="156" t="str">
        <f>IF(Tabelle8[[#This Row],[Kursniveau]]="","",VLOOKUP(Tabelle8[[#This Row],[Kursniveau]],Tabelle5[],2,FALSE))</f>
        <v/>
      </c>
      <c r="K186" s="82"/>
      <c r="L186" s="82"/>
      <c r="M186" s="50"/>
      <c r="N186" s="80"/>
      <c r="O186" s="140" t="str">
        <f>IF($N186="","",VLOOKUP($N186,'Angaben zu den Kursstandorten'!$C$9:$H$38,2,FALSE))</f>
        <v/>
      </c>
      <c r="P186" s="140" t="str">
        <f>IF($N186="","",VLOOKUP($N186,'Angaben zu den Kursstandorten'!$C$9:$H$38,3,FALSE))</f>
        <v/>
      </c>
      <c r="Q186" s="140" t="str">
        <f>IF($N186="","",VLOOKUP($N186,'Angaben zu den Kursstandorten'!$C$9:$H$38,4,FALSE))</f>
        <v/>
      </c>
      <c r="R186" s="140" t="str">
        <f>IF($N186="","",VLOOKUP($N186,'Angaben zu den Kursstandorten'!$C$9:$H$38,5,FALSE))</f>
        <v/>
      </c>
      <c r="S186" s="140" t="str">
        <f>IF($N186="","",VLOOKUP($N186,'Angaben zu den Kursstandorten'!$C$9:$H$38,6,FALSE))</f>
        <v/>
      </c>
      <c r="T186" s="13"/>
    </row>
    <row r="187" spans="2:20" s="11" customFormat="1" ht="18.75" customHeight="1" x14ac:dyDescent="0.2">
      <c r="B187" s="12"/>
      <c r="C187" s="137" t="str">
        <f>IF(OR(E187=0,E187=""),"",COUNTA($E$9:$E187)-COUNTIF(($E$9:$E187),0))</f>
        <v/>
      </c>
      <c r="D187" s="79"/>
      <c r="E187" s="79"/>
      <c r="F187" s="81"/>
      <c r="G187" s="81"/>
      <c r="H187" s="183"/>
      <c r="I187" s="154"/>
      <c r="J187" s="156" t="str">
        <f>IF(Tabelle8[[#This Row],[Kursniveau]]="","",VLOOKUP(Tabelle8[[#This Row],[Kursniveau]],Tabelle5[],2,FALSE))</f>
        <v/>
      </c>
      <c r="K187" s="82"/>
      <c r="L187" s="82"/>
      <c r="M187" s="50"/>
      <c r="N187" s="80"/>
      <c r="O187" s="140" t="str">
        <f>IF($N187="","",VLOOKUP($N187,'Angaben zu den Kursstandorten'!$C$9:$H$38,2,FALSE))</f>
        <v/>
      </c>
      <c r="P187" s="140" t="str">
        <f>IF($N187="","",VLOOKUP($N187,'Angaben zu den Kursstandorten'!$C$9:$H$38,3,FALSE))</f>
        <v/>
      </c>
      <c r="Q187" s="140" t="str">
        <f>IF($N187="","",VLOOKUP($N187,'Angaben zu den Kursstandorten'!$C$9:$H$38,4,FALSE))</f>
        <v/>
      </c>
      <c r="R187" s="140" t="str">
        <f>IF($N187="","",VLOOKUP($N187,'Angaben zu den Kursstandorten'!$C$9:$H$38,5,FALSE))</f>
        <v/>
      </c>
      <c r="S187" s="140" t="str">
        <f>IF($N187="","",VLOOKUP($N187,'Angaben zu den Kursstandorten'!$C$9:$H$38,6,FALSE))</f>
        <v/>
      </c>
      <c r="T187" s="13"/>
    </row>
    <row r="188" spans="2:20" s="11" customFormat="1" ht="18.75" customHeight="1" x14ac:dyDescent="0.2">
      <c r="B188" s="12"/>
      <c r="C188" s="137" t="str">
        <f>IF(OR(E188=0,E188=""),"",COUNTA($E$9:$E188)-COUNTIF(($E$9:$E188),0))</f>
        <v/>
      </c>
      <c r="D188" s="79"/>
      <c r="E188" s="79"/>
      <c r="F188" s="81"/>
      <c r="G188" s="81"/>
      <c r="H188" s="183"/>
      <c r="I188" s="154"/>
      <c r="J188" s="156" t="str">
        <f>IF(Tabelle8[[#This Row],[Kursniveau]]="","",VLOOKUP(Tabelle8[[#This Row],[Kursniveau]],Tabelle5[],2,FALSE))</f>
        <v/>
      </c>
      <c r="K188" s="82"/>
      <c r="L188" s="82"/>
      <c r="M188" s="50"/>
      <c r="N188" s="80"/>
      <c r="O188" s="140" t="str">
        <f>IF($N188="","",VLOOKUP($N188,'Angaben zu den Kursstandorten'!$C$9:$H$38,2,FALSE))</f>
        <v/>
      </c>
      <c r="P188" s="140" t="str">
        <f>IF($N188="","",VLOOKUP($N188,'Angaben zu den Kursstandorten'!$C$9:$H$38,3,FALSE))</f>
        <v/>
      </c>
      <c r="Q188" s="140" t="str">
        <f>IF($N188="","",VLOOKUP($N188,'Angaben zu den Kursstandorten'!$C$9:$H$38,4,FALSE))</f>
        <v/>
      </c>
      <c r="R188" s="140" t="str">
        <f>IF($N188="","",VLOOKUP($N188,'Angaben zu den Kursstandorten'!$C$9:$H$38,5,FALSE))</f>
        <v/>
      </c>
      <c r="S188" s="140" t="str">
        <f>IF($N188="","",VLOOKUP($N188,'Angaben zu den Kursstandorten'!$C$9:$H$38,6,FALSE))</f>
        <v/>
      </c>
      <c r="T188" s="13"/>
    </row>
    <row r="189" spans="2:20" s="11" customFormat="1" ht="18.75" customHeight="1" x14ac:dyDescent="0.2">
      <c r="B189" s="12"/>
      <c r="C189" s="137" t="str">
        <f>IF(OR(E189=0,E189=""),"",COUNTA($E$9:$E189)-COUNTIF(($E$9:$E189),0))</f>
        <v/>
      </c>
      <c r="D189" s="79"/>
      <c r="E189" s="79"/>
      <c r="F189" s="81"/>
      <c r="G189" s="81"/>
      <c r="H189" s="183"/>
      <c r="I189" s="154"/>
      <c r="J189" s="156" t="str">
        <f>IF(Tabelle8[[#This Row],[Kursniveau]]="","",VLOOKUP(Tabelle8[[#This Row],[Kursniveau]],Tabelle5[],2,FALSE))</f>
        <v/>
      </c>
      <c r="K189" s="82"/>
      <c r="L189" s="82"/>
      <c r="M189" s="50"/>
      <c r="N189" s="80"/>
      <c r="O189" s="140" t="str">
        <f>IF($N189="","",VLOOKUP($N189,'Angaben zu den Kursstandorten'!$C$9:$H$38,2,FALSE))</f>
        <v/>
      </c>
      <c r="P189" s="140" t="str">
        <f>IF($N189="","",VLOOKUP($N189,'Angaben zu den Kursstandorten'!$C$9:$H$38,3,FALSE))</f>
        <v/>
      </c>
      <c r="Q189" s="140" t="str">
        <f>IF($N189="","",VLOOKUP($N189,'Angaben zu den Kursstandorten'!$C$9:$H$38,4,FALSE))</f>
        <v/>
      </c>
      <c r="R189" s="140" t="str">
        <f>IF($N189="","",VLOOKUP($N189,'Angaben zu den Kursstandorten'!$C$9:$H$38,5,FALSE))</f>
        <v/>
      </c>
      <c r="S189" s="140" t="str">
        <f>IF($N189="","",VLOOKUP($N189,'Angaben zu den Kursstandorten'!$C$9:$H$38,6,FALSE))</f>
        <v/>
      </c>
      <c r="T189" s="13"/>
    </row>
    <row r="190" spans="2:20" s="11" customFormat="1" ht="18.75" customHeight="1" x14ac:dyDescent="0.2">
      <c r="B190" s="12"/>
      <c r="C190" s="137" t="str">
        <f>IF(OR(E190=0,E190=""),"",COUNTA($E$9:$E190)-COUNTIF(($E$9:$E190),0))</f>
        <v/>
      </c>
      <c r="D190" s="79"/>
      <c r="E190" s="79"/>
      <c r="F190" s="81"/>
      <c r="G190" s="81"/>
      <c r="H190" s="183"/>
      <c r="I190" s="154"/>
      <c r="J190" s="156" t="str">
        <f>IF(Tabelle8[[#This Row],[Kursniveau]]="","",VLOOKUP(Tabelle8[[#This Row],[Kursniveau]],Tabelle5[],2,FALSE))</f>
        <v/>
      </c>
      <c r="K190" s="82"/>
      <c r="L190" s="82"/>
      <c r="M190" s="50"/>
      <c r="N190" s="80"/>
      <c r="O190" s="140" t="str">
        <f>IF($N190="","",VLOOKUP($N190,'Angaben zu den Kursstandorten'!$C$9:$H$38,2,FALSE))</f>
        <v/>
      </c>
      <c r="P190" s="140" t="str">
        <f>IF($N190="","",VLOOKUP($N190,'Angaben zu den Kursstandorten'!$C$9:$H$38,3,FALSE))</f>
        <v/>
      </c>
      <c r="Q190" s="140" t="str">
        <f>IF($N190="","",VLOOKUP($N190,'Angaben zu den Kursstandorten'!$C$9:$H$38,4,FALSE))</f>
        <v/>
      </c>
      <c r="R190" s="140" t="str">
        <f>IF($N190="","",VLOOKUP($N190,'Angaben zu den Kursstandorten'!$C$9:$H$38,5,FALSE))</f>
        <v/>
      </c>
      <c r="S190" s="140" t="str">
        <f>IF($N190="","",VLOOKUP($N190,'Angaben zu den Kursstandorten'!$C$9:$H$38,6,FALSE))</f>
        <v/>
      </c>
      <c r="T190" s="13"/>
    </row>
    <row r="191" spans="2:20" s="11" customFormat="1" ht="18.75" customHeight="1" x14ac:dyDescent="0.2">
      <c r="B191" s="12"/>
      <c r="C191" s="137" t="str">
        <f>IF(OR(E191=0,E191=""),"",COUNTA($E$9:$E191)-COUNTIF(($E$9:$E191),0))</f>
        <v/>
      </c>
      <c r="D191" s="79"/>
      <c r="E191" s="79"/>
      <c r="F191" s="81"/>
      <c r="G191" s="81"/>
      <c r="H191" s="183"/>
      <c r="I191" s="154"/>
      <c r="J191" s="156" t="str">
        <f>IF(Tabelle8[[#This Row],[Kursniveau]]="","",VLOOKUP(Tabelle8[[#This Row],[Kursniveau]],Tabelle5[],2,FALSE))</f>
        <v/>
      </c>
      <c r="K191" s="82"/>
      <c r="L191" s="82"/>
      <c r="M191" s="50"/>
      <c r="N191" s="80"/>
      <c r="O191" s="140" t="str">
        <f>IF($N191="","",VLOOKUP($N191,'Angaben zu den Kursstandorten'!$C$9:$H$38,2,FALSE))</f>
        <v/>
      </c>
      <c r="P191" s="140" t="str">
        <f>IF($N191="","",VLOOKUP($N191,'Angaben zu den Kursstandorten'!$C$9:$H$38,3,FALSE))</f>
        <v/>
      </c>
      <c r="Q191" s="140" t="str">
        <f>IF($N191="","",VLOOKUP($N191,'Angaben zu den Kursstandorten'!$C$9:$H$38,4,FALSE))</f>
        <v/>
      </c>
      <c r="R191" s="140" t="str">
        <f>IF($N191="","",VLOOKUP($N191,'Angaben zu den Kursstandorten'!$C$9:$H$38,5,FALSE))</f>
        <v/>
      </c>
      <c r="S191" s="140" t="str">
        <f>IF($N191="","",VLOOKUP($N191,'Angaben zu den Kursstandorten'!$C$9:$H$38,6,FALSE))</f>
        <v/>
      </c>
      <c r="T191" s="13"/>
    </row>
    <row r="192" spans="2:20" s="11" customFormat="1" ht="18.75" customHeight="1" x14ac:dyDescent="0.2">
      <c r="B192" s="12"/>
      <c r="C192" s="137" t="str">
        <f>IF(OR(E192=0,E192=""),"",COUNTA($E$9:$E192)-COUNTIF(($E$9:$E192),0))</f>
        <v/>
      </c>
      <c r="D192" s="79"/>
      <c r="E192" s="79"/>
      <c r="F192" s="81"/>
      <c r="G192" s="81"/>
      <c r="H192" s="183"/>
      <c r="I192" s="154"/>
      <c r="J192" s="156" t="str">
        <f>IF(Tabelle8[[#This Row],[Kursniveau]]="","",VLOOKUP(Tabelle8[[#This Row],[Kursniveau]],Tabelle5[],2,FALSE))</f>
        <v/>
      </c>
      <c r="K192" s="82"/>
      <c r="L192" s="82"/>
      <c r="M192" s="50"/>
      <c r="N192" s="80"/>
      <c r="O192" s="140" t="str">
        <f>IF($N192="","",VLOOKUP($N192,'Angaben zu den Kursstandorten'!$C$9:$H$38,2,FALSE))</f>
        <v/>
      </c>
      <c r="P192" s="140" t="str">
        <f>IF($N192="","",VLOOKUP($N192,'Angaben zu den Kursstandorten'!$C$9:$H$38,3,FALSE))</f>
        <v/>
      </c>
      <c r="Q192" s="140" t="str">
        <f>IF($N192="","",VLOOKUP($N192,'Angaben zu den Kursstandorten'!$C$9:$H$38,4,FALSE))</f>
        <v/>
      </c>
      <c r="R192" s="140" t="str">
        <f>IF($N192="","",VLOOKUP($N192,'Angaben zu den Kursstandorten'!$C$9:$H$38,5,FALSE))</f>
        <v/>
      </c>
      <c r="S192" s="140" t="str">
        <f>IF($N192="","",VLOOKUP($N192,'Angaben zu den Kursstandorten'!$C$9:$H$38,6,FALSE))</f>
        <v/>
      </c>
      <c r="T192" s="13"/>
    </row>
    <row r="193" spans="2:20" s="11" customFormat="1" ht="18.75" customHeight="1" x14ac:dyDescent="0.2">
      <c r="B193" s="12"/>
      <c r="C193" s="137" t="str">
        <f>IF(OR(E193=0,E193=""),"",COUNTA($E$9:$E193)-COUNTIF(($E$9:$E193),0))</f>
        <v/>
      </c>
      <c r="D193" s="79"/>
      <c r="E193" s="79"/>
      <c r="F193" s="81"/>
      <c r="G193" s="81"/>
      <c r="H193" s="183"/>
      <c r="I193" s="154"/>
      <c r="J193" s="156" t="str">
        <f>IF(Tabelle8[[#This Row],[Kursniveau]]="","",VLOOKUP(Tabelle8[[#This Row],[Kursniveau]],Tabelle5[],2,FALSE))</f>
        <v/>
      </c>
      <c r="K193" s="82"/>
      <c r="L193" s="82"/>
      <c r="M193" s="50"/>
      <c r="N193" s="80"/>
      <c r="O193" s="140" t="str">
        <f>IF($N193="","",VLOOKUP($N193,'Angaben zu den Kursstandorten'!$C$9:$H$38,2,FALSE))</f>
        <v/>
      </c>
      <c r="P193" s="140" t="str">
        <f>IF($N193="","",VLOOKUP($N193,'Angaben zu den Kursstandorten'!$C$9:$H$38,3,FALSE))</f>
        <v/>
      </c>
      <c r="Q193" s="140" t="str">
        <f>IF($N193="","",VLOOKUP($N193,'Angaben zu den Kursstandorten'!$C$9:$H$38,4,FALSE))</f>
        <v/>
      </c>
      <c r="R193" s="140" t="str">
        <f>IF($N193="","",VLOOKUP($N193,'Angaben zu den Kursstandorten'!$C$9:$H$38,5,FALSE))</f>
        <v/>
      </c>
      <c r="S193" s="140" t="str">
        <f>IF($N193="","",VLOOKUP($N193,'Angaben zu den Kursstandorten'!$C$9:$H$38,6,FALSE))</f>
        <v/>
      </c>
      <c r="T193" s="13"/>
    </row>
    <row r="194" spans="2:20" s="11" customFormat="1" ht="18.75" customHeight="1" x14ac:dyDescent="0.2">
      <c r="B194" s="12"/>
      <c r="C194" s="137" t="str">
        <f>IF(OR(E194=0,E194=""),"",COUNTA($E$9:$E194)-COUNTIF(($E$9:$E194),0))</f>
        <v/>
      </c>
      <c r="D194" s="79"/>
      <c r="E194" s="79"/>
      <c r="F194" s="81"/>
      <c r="G194" s="81"/>
      <c r="H194" s="183"/>
      <c r="I194" s="154"/>
      <c r="J194" s="156" t="str">
        <f>IF(Tabelle8[[#This Row],[Kursniveau]]="","",VLOOKUP(Tabelle8[[#This Row],[Kursniveau]],Tabelle5[],2,FALSE))</f>
        <v/>
      </c>
      <c r="K194" s="82"/>
      <c r="L194" s="82"/>
      <c r="M194" s="50"/>
      <c r="N194" s="80"/>
      <c r="O194" s="140" t="str">
        <f>IF($N194="","",VLOOKUP($N194,'Angaben zu den Kursstandorten'!$C$9:$H$38,2,FALSE))</f>
        <v/>
      </c>
      <c r="P194" s="140" t="str">
        <f>IF($N194="","",VLOOKUP($N194,'Angaben zu den Kursstandorten'!$C$9:$H$38,3,FALSE))</f>
        <v/>
      </c>
      <c r="Q194" s="140" t="str">
        <f>IF($N194="","",VLOOKUP($N194,'Angaben zu den Kursstandorten'!$C$9:$H$38,4,FALSE))</f>
        <v/>
      </c>
      <c r="R194" s="140" t="str">
        <f>IF($N194="","",VLOOKUP($N194,'Angaben zu den Kursstandorten'!$C$9:$H$38,5,FALSE))</f>
        <v/>
      </c>
      <c r="S194" s="140" t="str">
        <f>IF($N194="","",VLOOKUP($N194,'Angaben zu den Kursstandorten'!$C$9:$H$38,6,FALSE))</f>
        <v/>
      </c>
      <c r="T194" s="13"/>
    </row>
    <row r="195" spans="2:20" s="11" customFormat="1" ht="18.75" customHeight="1" x14ac:dyDescent="0.2">
      <c r="B195" s="12"/>
      <c r="C195" s="137" t="str">
        <f>IF(OR(E195=0,E195=""),"",COUNTA($E$9:$E195)-COUNTIF(($E$9:$E195),0))</f>
        <v/>
      </c>
      <c r="D195" s="79"/>
      <c r="E195" s="79"/>
      <c r="F195" s="81"/>
      <c r="G195" s="81"/>
      <c r="H195" s="183"/>
      <c r="I195" s="154"/>
      <c r="J195" s="156" t="str">
        <f>IF(Tabelle8[[#This Row],[Kursniveau]]="","",VLOOKUP(Tabelle8[[#This Row],[Kursniveau]],Tabelle5[],2,FALSE))</f>
        <v/>
      </c>
      <c r="K195" s="82"/>
      <c r="L195" s="82"/>
      <c r="M195" s="50"/>
      <c r="N195" s="80"/>
      <c r="O195" s="140" t="str">
        <f>IF($N195="","",VLOOKUP($N195,'Angaben zu den Kursstandorten'!$C$9:$H$38,2,FALSE))</f>
        <v/>
      </c>
      <c r="P195" s="140" t="str">
        <f>IF($N195="","",VLOOKUP($N195,'Angaben zu den Kursstandorten'!$C$9:$H$38,3,FALSE))</f>
        <v/>
      </c>
      <c r="Q195" s="140" t="str">
        <f>IF($N195="","",VLOOKUP($N195,'Angaben zu den Kursstandorten'!$C$9:$H$38,4,FALSE))</f>
        <v/>
      </c>
      <c r="R195" s="140" t="str">
        <f>IF($N195="","",VLOOKUP($N195,'Angaben zu den Kursstandorten'!$C$9:$H$38,5,FALSE))</f>
        <v/>
      </c>
      <c r="S195" s="140" t="str">
        <f>IF($N195="","",VLOOKUP($N195,'Angaben zu den Kursstandorten'!$C$9:$H$38,6,FALSE))</f>
        <v/>
      </c>
      <c r="T195" s="13"/>
    </row>
    <row r="196" spans="2:20" s="11" customFormat="1" ht="18.75" customHeight="1" x14ac:dyDescent="0.2">
      <c r="B196" s="12"/>
      <c r="C196" s="137" t="str">
        <f>IF(OR(E196=0,E196=""),"",COUNTA($E$9:$E196)-COUNTIF(($E$9:$E196),0))</f>
        <v/>
      </c>
      <c r="D196" s="79"/>
      <c r="E196" s="79"/>
      <c r="F196" s="81"/>
      <c r="G196" s="81"/>
      <c r="H196" s="183"/>
      <c r="I196" s="154"/>
      <c r="J196" s="156" t="str">
        <f>IF(Tabelle8[[#This Row],[Kursniveau]]="","",VLOOKUP(Tabelle8[[#This Row],[Kursniveau]],Tabelle5[],2,FALSE))</f>
        <v/>
      </c>
      <c r="K196" s="82"/>
      <c r="L196" s="82"/>
      <c r="M196" s="50"/>
      <c r="N196" s="80"/>
      <c r="O196" s="140" t="str">
        <f>IF($N196="","",VLOOKUP($N196,'Angaben zu den Kursstandorten'!$C$9:$H$38,2,FALSE))</f>
        <v/>
      </c>
      <c r="P196" s="140" t="str">
        <f>IF($N196="","",VLOOKUP($N196,'Angaben zu den Kursstandorten'!$C$9:$H$38,3,FALSE))</f>
        <v/>
      </c>
      <c r="Q196" s="140" t="str">
        <f>IF($N196="","",VLOOKUP($N196,'Angaben zu den Kursstandorten'!$C$9:$H$38,4,FALSE))</f>
        <v/>
      </c>
      <c r="R196" s="140" t="str">
        <f>IF($N196="","",VLOOKUP($N196,'Angaben zu den Kursstandorten'!$C$9:$H$38,5,FALSE))</f>
        <v/>
      </c>
      <c r="S196" s="140" t="str">
        <f>IF($N196="","",VLOOKUP($N196,'Angaben zu den Kursstandorten'!$C$9:$H$38,6,FALSE))</f>
        <v/>
      </c>
      <c r="T196" s="13"/>
    </row>
    <row r="197" spans="2:20" s="11" customFormat="1" ht="18.75" customHeight="1" x14ac:dyDescent="0.2">
      <c r="B197" s="12"/>
      <c r="C197" s="137" t="str">
        <f>IF(OR(E197=0,E197=""),"",COUNTA($E$9:$E197)-COUNTIF(($E$9:$E197),0))</f>
        <v/>
      </c>
      <c r="D197" s="79"/>
      <c r="E197" s="79"/>
      <c r="F197" s="81"/>
      <c r="G197" s="81"/>
      <c r="H197" s="183"/>
      <c r="I197" s="154"/>
      <c r="J197" s="156" t="str">
        <f>IF(Tabelle8[[#This Row],[Kursniveau]]="","",VLOOKUP(Tabelle8[[#This Row],[Kursniveau]],Tabelle5[],2,FALSE))</f>
        <v/>
      </c>
      <c r="K197" s="82"/>
      <c r="L197" s="82"/>
      <c r="M197" s="50"/>
      <c r="N197" s="80"/>
      <c r="O197" s="140" t="str">
        <f>IF($N197="","",VLOOKUP($N197,'Angaben zu den Kursstandorten'!$C$9:$H$38,2,FALSE))</f>
        <v/>
      </c>
      <c r="P197" s="140" t="str">
        <f>IF($N197="","",VLOOKUP($N197,'Angaben zu den Kursstandorten'!$C$9:$H$38,3,FALSE))</f>
        <v/>
      </c>
      <c r="Q197" s="140" t="str">
        <f>IF($N197="","",VLOOKUP($N197,'Angaben zu den Kursstandorten'!$C$9:$H$38,4,FALSE))</f>
        <v/>
      </c>
      <c r="R197" s="140" t="str">
        <f>IF($N197="","",VLOOKUP($N197,'Angaben zu den Kursstandorten'!$C$9:$H$38,5,FALSE))</f>
        <v/>
      </c>
      <c r="S197" s="140" t="str">
        <f>IF($N197="","",VLOOKUP($N197,'Angaben zu den Kursstandorten'!$C$9:$H$38,6,FALSE))</f>
        <v/>
      </c>
      <c r="T197" s="13"/>
    </row>
    <row r="198" spans="2:20" s="11" customFormat="1" ht="18.75" customHeight="1" x14ac:dyDescent="0.2">
      <c r="B198" s="12"/>
      <c r="C198" s="137" t="str">
        <f>IF(OR(E198=0,E198=""),"",COUNTA($E$9:$E198)-COUNTIF(($E$9:$E198),0))</f>
        <v/>
      </c>
      <c r="D198" s="79"/>
      <c r="E198" s="79"/>
      <c r="F198" s="81"/>
      <c r="G198" s="81"/>
      <c r="H198" s="183"/>
      <c r="I198" s="154"/>
      <c r="J198" s="156" t="str">
        <f>IF(Tabelle8[[#This Row],[Kursniveau]]="","",VLOOKUP(Tabelle8[[#This Row],[Kursniveau]],Tabelle5[],2,FALSE))</f>
        <v/>
      </c>
      <c r="K198" s="82"/>
      <c r="L198" s="82"/>
      <c r="M198" s="50"/>
      <c r="N198" s="80"/>
      <c r="O198" s="140" t="str">
        <f>IF($N198="","",VLOOKUP($N198,'Angaben zu den Kursstandorten'!$C$9:$H$38,2,FALSE))</f>
        <v/>
      </c>
      <c r="P198" s="140" t="str">
        <f>IF($N198="","",VLOOKUP($N198,'Angaben zu den Kursstandorten'!$C$9:$H$38,3,FALSE))</f>
        <v/>
      </c>
      <c r="Q198" s="140" t="str">
        <f>IF($N198="","",VLOOKUP($N198,'Angaben zu den Kursstandorten'!$C$9:$H$38,4,FALSE))</f>
        <v/>
      </c>
      <c r="R198" s="140" t="str">
        <f>IF($N198="","",VLOOKUP($N198,'Angaben zu den Kursstandorten'!$C$9:$H$38,5,FALSE))</f>
        <v/>
      </c>
      <c r="S198" s="140" t="str">
        <f>IF($N198="","",VLOOKUP($N198,'Angaben zu den Kursstandorten'!$C$9:$H$38,6,FALSE))</f>
        <v/>
      </c>
      <c r="T198" s="13"/>
    </row>
    <row r="199" spans="2:20" s="11" customFormat="1" ht="18.75" customHeight="1" x14ac:dyDescent="0.2">
      <c r="B199" s="12"/>
      <c r="C199" s="137" t="str">
        <f>IF(OR(E199=0,E199=""),"",COUNTA($E$9:$E199)-COUNTIF(($E$9:$E199),0))</f>
        <v/>
      </c>
      <c r="D199" s="79"/>
      <c r="E199" s="79"/>
      <c r="F199" s="81"/>
      <c r="G199" s="81"/>
      <c r="H199" s="183"/>
      <c r="I199" s="154"/>
      <c r="J199" s="156" t="str">
        <f>IF(Tabelle8[[#This Row],[Kursniveau]]="","",VLOOKUP(Tabelle8[[#This Row],[Kursniveau]],Tabelle5[],2,FALSE))</f>
        <v/>
      </c>
      <c r="K199" s="82"/>
      <c r="L199" s="82"/>
      <c r="M199" s="50"/>
      <c r="N199" s="80"/>
      <c r="O199" s="140" t="str">
        <f>IF($N199="","",VLOOKUP($N199,'Angaben zu den Kursstandorten'!$C$9:$H$38,2,FALSE))</f>
        <v/>
      </c>
      <c r="P199" s="140" t="str">
        <f>IF($N199="","",VLOOKUP($N199,'Angaben zu den Kursstandorten'!$C$9:$H$38,3,FALSE))</f>
        <v/>
      </c>
      <c r="Q199" s="140" t="str">
        <f>IF($N199="","",VLOOKUP($N199,'Angaben zu den Kursstandorten'!$C$9:$H$38,4,FALSE))</f>
        <v/>
      </c>
      <c r="R199" s="140" t="str">
        <f>IF($N199="","",VLOOKUP($N199,'Angaben zu den Kursstandorten'!$C$9:$H$38,5,FALSE))</f>
        <v/>
      </c>
      <c r="S199" s="140" t="str">
        <f>IF($N199="","",VLOOKUP($N199,'Angaben zu den Kursstandorten'!$C$9:$H$38,6,FALSE))</f>
        <v/>
      </c>
      <c r="T199" s="13"/>
    </row>
    <row r="200" spans="2:20" s="11" customFormat="1" ht="18.75" customHeight="1" x14ac:dyDescent="0.2">
      <c r="B200" s="12"/>
      <c r="C200" s="137" t="str">
        <f>IF(OR(E200=0,E200=""),"",COUNTA($E$9:$E200)-COUNTIF(($E$9:$E200),0))</f>
        <v/>
      </c>
      <c r="D200" s="79"/>
      <c r="E200" s="79"/>
      <c r="F200" s="81"/>
      <c r="G200" s="81"/>
      <c r="H200" s="183"/>
      <c r="I200" s="154"/>
      <c r="J200" s="156" t="str">
        <f>IF(Tabelle8[[#This Row],[Kursniveau]]="","",VLOOKUP(Tabelle8[[#This Row],[Kursniveau]],Tabelle5[],2,FALSE))</f>
        <v/>
      </c>
      <c r="K200" s="82"/>
      <c r="L200" s="82"/>
      <c r="M200" s="50"/>
      <c r="N200" s="80"/>
      <c r="O200" s="140" t="str">
        <f>IF($N200="","",VLOOKUP($N200,'Angaben zu den Kursstandorten'!$C$9:$H$38,2,FALSE))</f>
        <v/>
      </c>
      <c r="P200" s="140" t="str">
        <f>IF($N200="","",VLOOKUP($N200,'Angaben zu den Kursstandorten'!$C$9:$H$38,3,FALSE))</f>
        <v/>
      </c>
      <c r="Q200" s="140" t="str">
        <f>IF($N200="","",VLOOKUP($N200,'Angaben zu den Kursstandorten'!$C$9:$H$38,4,FALSE))</f>
        <v/>
      </c>
      <c r="R200" s="140" t="str">
        <f>IF($N200="","",VLOOKUP($N200,'Angaben zu den Kursstandorten'!$C$9:$H$38,5,FALSE))</f>
        <v/>
      </c>
      <c r="S200" s="140" t="str">
        <f>IF($N200="","",VLOOKUP($N200,'Angaben zu den Kursstandorten'!$C$9:$H$38,6,FALSE))</f>
        <v/>
      </c>
      <c r="T200" s="13"/>
    </row>
    <row r="201" spans="2:20" s="11" customFormat="1" ht="18.75" customHeight="1" x14ac:dyDescent="0.2">
      <c r="B201" s="12"/>
      <c r="C201" s="137" t="str">
        <f>IF(OR(E201=0,E201=""),"",COUNTA($E$9:$E201)-COUNTIF(($E$9:$E201),0))</f>
        <v/>
      </c>
      <c r="D201" s="79"/>
      <c r="E201" s="79"/>
      <c r="F201" s="81"/>
      <c r="G201" s="81"/>
      <c r="H201" s="183"/>
      <c r="I201" s="154"/>
      <c r="J201" s="156" t="str">
        <f>IF(Tabelle8[[#This Row],[Kursniveau]]="","",VLOOKUP(Tabelle8[[#This Row],[Kursniveau]],Tabelle5[],2,FALSE))</f>
        <v/>
      </c>
      <c r="K201" s="82"/>
      <c r="L201" s="82"/>
      <c r="M201" s="50"/>
      <c r="N201" s="80"/>
      <c r="O201" s="140" t="str">
        <f>IF($N201="","",VLOOKUP($N201,'Angaben zu den Kursstandorten'!$C$9:$H$38,2,FALSE))</f>
        <v/>
      </c>
      <c r="P201" s="140" t="str">
        <f>IF($N201="","",VLOOKUP($N201,'Angaben zu den Kursstandorten'!$C$9:$H$38,3,FALSE))</f>
        <v/>
      </c>
      <c r="Q201" s="140" t="str">
        <f>IF($N201="","",VLOOKUP($N201,'Angaben zu den Kursstandorten'!$C$9:$H$38,4,FALSE))</f>
        <v/>
      </c>
      <c r="R201" s="140" t="str">
        <f>IF($N201="","",VLOOKUP($N201,'Angaben zu den Kursstandorten'!$C$9:$H$38,5,FALSE))</f>
        <v/>
      </c>
      <c r="S201" s="140" t="str">
        <f>IF($N201="","",VLOOKUP($N201,'Angaben zu den Kursstandorten'!$C$9:$H$38,6,FALSE))</f>
        <v/>
      </c>
      <c r="T201" s="13"/>
    </row>
    <row r="202" spans="2:20" s="11" customFormat="1" ht="18.75" customHeight="1" x14ac:dyDescent="0.2">
      <c r="B202" s="12"/>
      <c r="C202" s="137" t="str">
        <f>IF(OR(E202=0,E202=""),"",COUNTA($E$9:$E202)-COUNTIF(($E$9:$E202),0))</f>
        <v/>
      </c>
      <c r="D202" s="79"/>
      <c r="E202" s="79"/>
      <c r="F202" s="81"/>
      <c r="G202" s="81"/>
      <c r="H202" s="183"/>
      <c r="I202" s="154"/>
      <c r="J202" s="156" t="str">
        <f>IF(Tabelle8[[#This Row],[Kursniveau]]="","",VLOOKUP(Tabelle8[[#This Row],[Kursniveau]],Tabelle5[],2,FALSE))</f>
        <v/>
      </c>
      <c r="K202" s="82"/>
      <c r="L202" s="82"/>
      <c r="M202" s="50"/>
      <c r="N202" s="80"/>
      <c r="O202" s="140" t="str">
        <f>IF($N202="","",VLOOKUP($N202,'Angaben zu den Kursstandorten'!$C$9:$H$38,2,FALSE))</f>
        <v/>
      </c>
      <c r="P202" s="140" t="str">
        <f>IF($N202="","",VLOOKUP($N202,'Angaben zu den Kursstandorten'!$C$9:$H$38,3,FALSE))</f>
        <v/>
      </c>
      <c r="Q202" s="140" t="str">
        <f>IF($N202="","",VLOOKUP($N202,'Angaben zu den Kursstandorten'!$C$9:$H$38,4,FALSE))</f>
        <v/>
      </c>
      <c r="R202" s="140" t="str">
        <f>IF($N202="","",VLOOKUP($N202,'Angaben zu den Kursstandorten'!$C$9:$H$38,5,FALSE))</f>
        <v/>
      </c>
      <c r="S202" s="140" t="str">
        <f>IF($N202="","",VLOOKUP($N202,'Angaben zu den Kursstandorten'!$C$9:$H$38,6,FALSE))</f>
        <v/>
      </c>
      <c r="T202" s="13"/>
    </row>
    <row r="203" spans="2:20" s="11" customFormat="1" ht="18.75" customHeight="1" x14ac:dyDescent="0.2">
      <c r="B203" s="12"/>
      <c r="C203" s="137" t="str">
        <f>IF(OR(E203=0,E203=""),"",COUNTA($E$9:$E203)-COUNTIF(($E$9:$E203),0))</f>
        <v/>
      </c>
      <c r="D203" s="79"/>
      <c r="E203" s="79"/>
      <c r="F203" s="81"/>
      <c r="G203" s="81"/>
      <c r="H203" s="183"/>
      <c r="I203" s="154"/>
      <c r="J203" s="156" t="str">
        <f>IF(Tabelle8[[#This Row],[Kursniveau]]="","",VLOOKUP(Tabelle8[[#This Row],[Kursniveau]],Tabelle5[],2,FALSE))</f>
        <v/>
      </c>
      <c r="K203" s="82"/>
      <c r="L203" s="82"/>
      <c r="M203" s="50"/>
      <c r="N203" s="80"/>
      <c r="O203" s="140" t="str">
        <f>IF($N203="","",VLOOKUP($N203,'Angaben zu den Kursstandorten'!$C$9:$H$38,2,FALSE))</f>
        <v/>
      </c>
      <c r="P203" s="140" t="str">
        <f>IF($N203="","",VLOOKUP($N203,'Angaben zu den Kursstandorten'!$C$9:$H$38,3,FALSE))</f>
        <v/>
      </c>
      <c r="Q203" s="140" t="str">
        <f>IF($N203="","",VLOOKUP($N203,'Angaben zu den Kursstandorten'!$C$9:$H$38,4,FALSE))</f>
        <v/>
      </c>
      <c r="R203" s="140" t="str">
        <f>IF($N203="","",VLOOKUP($N203,'Angaben zu den Kursstandorten'!$C$9:$H$38,5,FALSE))</f>
        <v/>
      </c>
      <c r="S203" s="140" t="str">
        <f>IF($N203="","",VLOOKUP($N203,'Angaben zu den Kursstandorten'!$C$9:$H$38,6,FALSE))</f>
        <v/>
      </c>
      <c r="T203" s="13"/>
    </row>
    <row r="204" spans="2:20" s="11" customFormat="1" ht="18.75" customHeight="1" x14ac:dyDescent="0.2">
      <c r="B204" s="12"/>
      <c r="C204" s="137" t="str">
        <f>IF(OR(E204=0,E204=""),"",COUNTA($E$9:$E204)-COUNTIF(($E$9:$E204),0))</f>
        <v/>
      </c>
      <c r="D204" s="79"/>
      <c r="E204" s="79"/>
      <c r="F204" s="81"/>
      <c r="G204" s="81"/>
      <c r="H204" s="183"/>
      <c r="I204" s="154"/>
      <c r="J204" s="156" t="str">
        <f>IF(Tabelle8[[#This Row],[Kursniveau]]="","",VLOOKUP(Tabelle8[[#This Row],[Kursniveau]],Tabelle5[],2,FALSE))</f>
        <v/>
      </c>
      <c r="K204" s="82"/>
      <c r="L204" s="82"/>
      <c r="M204" s="50"/>
      <c r="N204" s="80"/>
      <c r="O204" s="140" t="str">
        <f>IF($N204="","",VLOOKUP($N204,'Angaben zu den Kursstandorten'!$C$9:$H$38,2,FALSE))</f>
        <v/>
      </c>
      <c r="P204" s="140" t="str">
        <f>IF($N204="","",VLOOKUP($N204,'Angaben zu den Kursstandorten'!$C$9:$H$38,3,FALSE))</f>
        <v/>
      </c>
      <c r="Q204" s="140" t="str">
        <f>IF($N204="","",VLOOKUP($N204,'Angaben zu den Kursstandorten'!$C$9:$H$38,4,FALSE))</f>
        <v/>
      </c>
      <c r="R204" s="140" t="str">
        <f>IF($N204="","",VLOOKUP($N204,'Angaben zu den Kursstandorten'!$C$9:$H$38,5,FALSE))</f>
        <v/>
      </c>
      <c r="S204" s="140" t="str">
        <f>IF($N204="","",VLOOKUP($N204,'Angaben zu den Kursstandorten'!$C$9:$H$38,6,FALSE))</f>
        <v/>
      </c>
      <c r="T204" s="13"/>
    </row>
    <row r="205" spans="2:20" s="11" customFormat="1" ht="18.75" customHeight="1" x14ac:dyDescent="0.2">
      <c r="B205" s="12"/>
      <c r="C205" s="137" t="str">
        <f>IF(OR(E205=0,E205=""),"",COUNTA($E$9:$E205)-COUNTIF(($E$9:$E205),0))</f>
        <v/>
      </c>
      <c r="D205" s="79"/>
      <c r="E205" s="79"/>
      <c r="F205" s="81"/>
      <c r="G205" s="81"/>
      <c r="H205" s="183"/>
      <c r="I205" s="154"/>
      <c r="J205" s="156" t="str">
        <f>IF(Tabelle8[[#This Row],[Kursniveau]]="","",VLOOKUP(Tabelle8[[#This Row],[Kursniveau]],Tabelle5[],2,FALSE))</f>
        <v/>
      </c>
      <c r="K205" s="82"/>
      <c r="L205" s="82"/>
      <c r="M205" s="50"/>
      <c r="N205" s="80"/>
      <c r="O205" s="140" t="str">
        <f>IF($N205="","",VLOOKUP($N205,'Angaben zu den Kursstandorten'!$C$9:$H$38,2,FALSE))</f>
        <v/>
      </c>
      <c r="P205" s="140" t="str">
        <f>IF($N205="","",VLOOKUP($N205,'Angaben zu den Kursstandorten'!$C$9:$H$38,3,FALSE))</f>
        <v/>
      </c>
      <c r="Q205" s="140" t="str">
        <f>IF($N205="","",VLOOKUP($N205,'Angaben zu den Kursstandorten'!$C$9:$H$38,4,FALSE))</f>
        <v/>
      </c>
      <c r="R205" s="140" t="str">
        <f>IF($N205="","",VLOOKUP($N205,'Angaben zu den Kursstandorten'!$C$9:$H$38,5,FALSE))</f>
        <v/>
      </c>
      <c r="S205" s="140" t="str">
        <f>IF($N205="","",VLOOKUP($N205,'Angaben zu den Kursstandorten'!$C$9:$H$38,6,FALSE))</f>
        <v/>
      </c>
      <c r="T205" s="13"/>
    </row>
    <row r="206" spans="2:20" s="11" customFormat="1" ht="18.75" customHeight="1" x14ac:dyDescent="0.2">
      <c r="B206" s="12"/>
      <c r="C206" s="137" t="str">
        <f>IF(OR(E206=0,E206=""),"",COUNTA($E$9:$E206)-COUNTIF(($E$9:$E206),0))</f>
        <v/>
      </c>
      <c r="D206" s="79"/>
      <c r="E206" s="79"/>
      <c r="F206" s="81"/>
      <c r="G206" s="81"/>
      <c r="H206" s="183"/>
      <c r="I206" s="154"/>
      <c r="J206" s="156" t="str">
        <f>IF(Tabelle8[[#This Row],[Kursniveau]]="","",VLOOKUP(Tabelle8[[#This Row],[Kursniveau]],Tabelle5[],2,FALSE))</f>
        <v/>
      </c>
      <c r="K206" s="82"/>
      <c r="L206" s="82"/>
      <c r="M206" s="50"/>
      <c r="N206" s="80"/>
      <c r="O206" s="140" t="str">
        <f>IF($N206="","",VLOOKUP($N206,'Angaben zu den Kursstandorten'!$C$9:$H$38,2,FALSE))</f>
        <v/>
      </c>
      <c r="P206" s="140" t="str">
        <f>IF($N206="","",VLOOKUP($N206,'Angaben zu den Kursstandorten'!$C$9:$H$38,3,FALSE))</f>
        <v/>
      </c>
      <c r="Q206" s="140" t="str">
        <f>IF($N206="","",VLOOKUP($N206,'Angaben zu den Kursstandorten'!$C$9:$H$38,4,FALSE))</f>
        <v/>
      </c>
      <c r="R206" s="140" t="str">
        <f>IF($N206="","",VLOOKUP($N206,'Angaben zu den Kursstandorten'!$C$9:$H$38,5,FALSE))</f>
        <v/>
      </c>
      <c r="S206" s="140" t="str">
        <f>IF($N206="","",VLOOKUP($N206,'Angaben zu den Kursstandorten'!$C$9:$H$38,6,FALSE))</f>
        <v/>
      </c>
      <c r="T206" s="13"/>
    </row>
    <row r="207" spans="2:20" s="11" customFormat="1" ht="18.75" customHeight="1" x14ac:dyDescent="0.2">
      <c r="B207" s="12"/>
      <c r="C207" s="137" t="str">
        <f>IF(OR(E207=0,E207=""),"",COUNTA($E$9:$E207)-COUNTIF(($E$9:$E207),0))</f>
        <v/>
      </c>
      <c r="D207" s="79"/>
      <c r="E207" s="79"/>
      <c r="F207" s="81"/>
      <c r="G207" s="81"/>
      <c r="H207" s="183"/>
      <c r="I207" s="154"/>
      <c r="J207" s="156" t="str">
        <f>IF(Tabelle8[[#This Row],[Kursniveau]]="","",VLOOKUP(Tabelle8[[#This Row],[Kursniveau]],Tabelle5[],2,FALSE))</f>
        <v/>
      </c>
      <c r="K207" s="82"/>
      <c r="L207" s="82"/>
      <c r="M207" s="50"/>
      <c r="N207" s="80"/>
      <c r="O207" s="140" t="str">
        <f>IF($N207="","",VLOOKUP($N207,'Angaben zu den Kursstandorten'!$C$9:$H$38,2,FALSE))</f>
        <v/>
      </c>
      <c r="P207" s="140" t="str">
        <f>IF($N207="","",VLOOKUP($N207,'Angaben zu den Kursstandorten'!$C$9:$H$38,3,FALSE))</f>
        <v/>
      </c>
      <c r="Q207" s="140" t="str">
        <f>IF($N207="","",VLOOKUP($N207,'Angaben zu den Kursstandorten'!$C$9:$H$38,4,FALSE))</f>
        <v/>
      </c>
      <c r="R207" s="140" t="str">
        <f>IF($N207="","",VLOOKUP($N207,'Angaben zu den Kursstandorten'!$C$9:$H$38,5,FALSE))</f>
        <v/>
      </c>
      <c r="S207" s="140" t="str">
        <f>IF($N207="","",VLOOKUP($N207,'Angaben zu den Kursstandorten'!$C$9:$H$38,6,FALSE))</f>
        <v/>
      </c>
      <c r="T207" s="13"/>
    </row>
    <row r="208" spans="2:20" s="11" customFormat="1" ht="18.75" customHeight="1" x14ac:dyDescent="0.2">
      <c r="B208" s="12"/>
      <c r="C208" s="137" t="str">
        <f>IF(OR(E208=0,E208=""),"",COUNTA($E$9:$E208)-COUNTIF(($E$9:$E208),0))</f>
        <v/>
      </c>
      <c r="D208" s="79"/>
      <c r="E208" s="79"/>
      <c r="F208" s="81"/>
      <c r="G208" s="81"/>
      <c r="H208" s="183"/>
      <c r="I208" s="154"/>
      <c r="J208" s="156" t="str">
        <f>IF(Tabelle8[[#This Row],[Kursniveau]]="","",VLOOKUP(Tabelle8[[#This Row],[Kursniveau]],Tabelle5[],2,FALSE))</f>
        <v/>
      </c>
      <c r="K208" s="82"/>
      <c r="L208" s="82"/>
      <c r="M208" s="50"/>
      <c r="N208" s="80"/>
      <c r="O208" s="140" t="str">
        <f>IF($N208="","",VLOOKUP($N208,'Angaben zu den Kursstandorten'!$C$9:$H$38,2,FALSE))</f>
        <v/>
      </c>
      <c r="P208" s="140" t="str">
        <f>IF($N208="","",VLOOKUP($N208,'Angaben zu den Kursstandorten'!$C$9:$H$38,3,FALSE))</f>
        <v/>
      </c>
      <c r="Q208" s="140" t="str">
        <f>IF($N208="","",VLOOKUP($N208,'Angaben zu den Kursstandorten'!$C$9:$H$38,4,FALSE))</f>
        <v/>
      </c>
      <c r="R208" s="140" t="str">
        <f>IF($N208="","",VLOOKUP($N208,'Angaben zu den Kursstandorten'!$C$9:$H$38,5,FALSE))</f>
        <v/>
      </c>
      <c r="S208" s="140" t="str">
        <f>IF($N208="","",VLOOKUP($N208,'Angaben zu den Kursstandorten'!$C$9:$H$38,6,FALSE))</f>
        <v/>
      </c>
      <c r="T208" s="13"/>
    </row>
    <row r="209" spans="1:20" s="11" customFormat="1" ht="18.75" customHeight="1" x14ac:dyDescent="0.2">
      <c r="B209" s="12"/>
      <c r="C209" s="137" t="str">
        <f>IF(OR(E209=0,E209=""),"",COUNTA($E$9:$E209)-COUNTIF(($E$9:$E209),0))</f>
        <v/>
      </c>
      <c r="D209" s="79"/>
      <c r="E209" s="79"/>
      <c r="F209" s="81"/>
      <c r="G209" s="81"/>
      <c r="H209" s="183"/>
      <c r="I209" s="154"/>
      <c r="J209" s="156" t="str">
        <f>IF(Tabelle8[[#This Row],[Kursniveau]]="","",VLOOKUP(Tabelle8[[#This Row],[Kursniveau]],Tabelle5[],2,FALSE))</f>
        <v/>
      </c>
      <c r="K209" s="82"/>
      <c r="L209" s="82"/>
      <c r="M209" s="50"/>
      <c r="N209" s="80"/>
      <c r="O209" s="140" t="str">
        <f>IF($N209="","",VLOOKUP($N209,'Angaben zu den Kursstandorten'!$C$9:$H$38,2,FALSE))</f>
        <v/>
      </c>
      <c r="P209" s="140" t="str">
        <f>IF($N209="","",VLOOKUP($N209,'Angaben zu den Kursstandorten'!$C$9:$H$38,3,FALSE))</f>
        <v/>
      </c>
      <c r="Q209" s="140" t="str">
        <f>IF($N209="","",VLOOKUP($N209,'Angaben zu den Kursstandorten'!$C$9:$H$38,4,FALSE))</f>
        <v/>
      </c>
      <c r="R209" s="140" t="str">
        <f>IF($N209="","",VLOOKUP($N209,'Angaben zu den Kursstandorten'!$C$9:$H$38,5,FALSE))</f>
        <v/>
      </c>
      <c r="S209" s="140" t="str">
        <f>IF($N209="","",VLOOKUP($N209,'Angaben zu den Kursstandorten'!$C$9:$H$38,6,FALSE))</f>
        <v/>
      </c>
      <c r="T209" s="13"/>
    </row>
    <row r="210" spans="1:20" ht="18.75" customHeight="1" thickBot="1" x14ac:dyDescent="0.25">
      <c r="B210" s="9"/>
      <c r="C210" s="137" t="str">
        <f>IF(OR(E210=0,E210=""),"",COUNTA($E$9:$E210)-COUNTIF(($E$9:$E210),0))</f>
        <v/>
      </c>
      <c r="D210" s="79"/>
      <c r="E210" s="79"/>
      <c r="F210" s="81"/>
      <c r="G210" s="81"/>
      <c r="H210" s="183"/>
      <c r="I210" s="154"/>
      <c r="J210" s="156" t="str">
        <f>IF(Tabelle8[[#This Row],[Kursniveau]]="","",VLOOKUP(Tabelle8[[#This Row],[Kursniveau]],Tabelle5[],2,FALSE))</f>
        <v/>
      </c>
      <c r="K210" s="82"/>
      <c r="L210" s="82"/>
      <c r="M210" s="50"/>
      <c r="N210" s="80"/>
      <c r="O210" s="140" t="str">
        <f>IF($N210="","",VLOOKUP($N210,'Angaben zu den Kursstandorten'!$C$9:$H$38,2,FALSE))</f>
        <v/>
      </c>
      <c r="P210" s="140" t="str">
        <f>IF($N210="","",VLOOKUP($N210,'Angaben zu den Kursstandorten'!$C$9:$H$38,3,FALSE))</f>
        <v/>
      </c>
      <c r="Q210" s="140" t="str">
        <f>IF($N210="","",VLOOKUP($N210,'Angaben zu den Kursstandorten'!$C$9:$H$38,4,FALSE))</f>
        <v/>
      </c>
      <c r="R210" s="140" t="str">
        <f>IF($N210="","",VLOOKUP($N210,'Angaben zu den Kursstandorten'!$C$9:$H$38,5,FALSE))</f>
        <v/>
      </c>
      <c r="S210" s="140" t="str">
        <f>IF($N210="","",VLOOKUP($N210,'Angaben zu den Kursstandorten'!$C$9:$H$38,6,FALSE))</f>
        <v/>
      </c>
      <c r="T210" s="2"/>
    </row>
    <row r="211" spans="1:20" ht="18.75" customHeight="1" thickTop="1" x14ac:dyDescent="0.2">
      <c r="B211" s="9"/>
      <c r="C211" s="166">
        <f>COUNTIF(C9:C210,"&gt;0")</f>
        <v>0</v>
      </c>
      <c r="D211" s="167"/>
      <c r="E211" s="167"/>
      <c r="F211" s="168"/>
      <c r="G211" s="168"/>
      <c r="H211" s="182"/>
      <c r="I211" s="169">
        <f>SUBTOTAL(109,Tabelle8[Maximale Anzahl der Kursplätze])</f>
        <v>0</v>
      </c>
      <c r="J211" s="170">
        <f>SUBTOTAL(109,Tabelle8[Anzahl Unterrichts-einheiten gesamt])</f>
        <v>0</v>
      </c>
      <c r="K211" s="170"/>
      <c r="L211" s="170"/>
      <c r="M211" s="171"/>
      <c r="N211" s="172"/>
      <c r="O211" s="173"/>
      <c r="P211" s="173"/>
      <c r="Q211" s="173"/>
      <c r="R211" s="173"/>
      <c r="S211" s="173"/>
      <c r="T211" s="2"/>
    </row>
    <row r="212" spans="1:20" s="1" customFormat="1" ht="18.75" customHeight="1" x14ac:dyDescent="0.2">
      <c r="A212" s="3"/>
      <c r="B212" s="16"/>
      <c r="C212" s="43"/>
      <c r="D212" s="43"/>
      <c r="E212" s="43"/>
      <c r="F212" s="74"/>
      <c r="G212" s="67"/>
      <c r="H212" s="67"/>
      <c r="I212" s="67"/>
      <c r="J212" s="67"/>
      <c r="K212" s="67"/>
      <c r="L212" s="67"/>
      <c r="M212" s="67"/>
      <c r="N212" s="74"/>
      <c r="O212" s="76"/>
      <c r="P212" s="76"/>
      <c r="Q212" s="84"/>
      <c r="R212" s="78"/>
      <c r="S212" s="78"/>
      <c r="T212" s="21"/>
    </row>
    <row r="213" spans="1:20" s="1" customFormat="1" ht="18.75" customHeight="1" x14ac:dyDescent="0.2">
      <c r="A213" s="3"/>
      <c r="B213" s="174"/>
      <c r="C213" s="175"/>
      <c r="D213" s="175"/>
      <c r="E213" s="175"/>
      <c r="F213" s="176"/>
      <c r="G213" s="177"/>
      <c r="H213" s="177"/>
      <c r="I213" s="177"/>
      <c r="J213" s="177"/>
      <c r="K213" s="177"/>
      <c r="L213" s="177"/>
      <c r="M213" s="177"/>
      <c r="N213" s="176"/>
      <c r="O213" s="178"/>
      <c r="P213" s="178"/>
      <c r="Q213" s="179"/>
      <c r="R213" s="180"/>
      <c r="S213" s="180"/>
      <c r="T213" s="181"/>
    </row>
    <row r="214" spans="1:20" s="1" customFormat="1" ht="18.75" customHeight="1" x14ac:dyDescent="0.2">
      <c r="A214" s="3"/>
      <c r="B214" s="5"/>
      <c r="C214" s="6"/>
      <c r="D214" s="6"/>
      <c r="E214" s="6"/>
      <c r="F214" s="72"/>
      <c r="G214" s="66"/>
      <c r="H214" s="66"/>
      <c r="I214" s="66"/>
      <c r="J214" s="66"/>
      <c r="K214" s="66"/>
      <c r="L214" s="66"/>
      <c r="M214" s="66"/>
      <c r="N214" s="72"/>
      <c r="O214" s="75"/>
      <c r="P214" s="75"/>
      <c r="Q214" s="83"/>
      <c r="R214" s="72"/>
      <c r="S214" s="72"/>
      <c r="T214" s="8"/>
    </row>
    <row r="215" spans="1:20" s="1" customFormat="1" ht="75" customHeight="1" x14ac:dyDescent="0.2">
      <c r="A215" s="3"/>
      <c r="B215" s="9"/>
      <c r="C215" s="236" t="s">
        <v>2244</v>
      </c>
      <c r="D215" s="236"/>
      <c r="E215" s="236"/>
      <c r="F215" s="236"/>
      <c r="G215" s="236"/>
      <c r="H215" s="236"/>
      <c r="I215" s="236"/>
      <c r="J215" s="236"/>
      <c r="K215" s="236"/>
      <c r="L215" s="236"/>
      <c r="M215" s="236"/>
      <c r="N215" s="236"/>
      <c r="O215" s="236"/>
      <c r="P215" s="236"/>
      <c r="Q215" s="236"/>
      <c r="R215" s="236"/>
      <c r="S215" s="236"/>
      <c r="T215" s="2"/>
    </row>
    <row r="216" spans="1:20" s="1" customFormat="1" ht="18.75" customHeight="1" x14ac:dyDescent="0.2">
      <c r="A216" s="3"/>
      <c r="B216" s="16"/>
      <c r="C216" s="20"/>
      <c r="D216" s="20"/>
      <c r="E216" s="20"/>
      <c r="F216" s="20"/>
      <c r="G216" s="20"/>
      <c r="H216" s="20"/>
      <c r="I216" s="20"/>
      <c r="J216" s="20"/>
      <c r="K216" s="20"/>
      <c r="L216" s="20"/>
      <c r="M216" s="20"/>
      <c r="N216" s="20"/>
      <c r="O216" s="20"/>
      <c r="P216" s="20"/>
      <c r="Q216" s="20"/>
      <c r="R216" s="20"/>
      <c r="S216" s="20"/>
      <c r="T216" s="21"/>
    </row>
  </sheetData>
  <sheetProtection password="F37D" sheet="1" formatRows="0" selectLockedCells="1"/>
  <mergeCells count="2">
    <mergeCell ref="C6:S6"/>
    <mergeCell ref="C215:S215"/>
  </mergeCells>
  <pageMargins left="0.70866141732283472" right="0.70866141732283472" top="0.78740157480314965" bottom="0.78740157480314965" header="0.31496062992125984" footer="0.31496062992125984"/>
  <pageSetup paperSize="9" scale="54" fitToHeight="0" orientation="landscape" verticalDpi="0" r:id="rId1"/>
  <headerFooter>
    <oddFooter>&amp;C&amp;9Seite &amp;P von &amp;N</oddFooter>
  </headerFooter>
  <legacyDrawing r:id="rId2"/>
  <tableParts count="1">
    <tablePart r:id="rId3"/>
  </tableParts>
  <extLst>
    <ext xmlns:x14="http://schemas.microsoft.com/office/spreadsheetml/2009/9/main" uri="{CCE6A557-97BC-4b89-ADB6-D9C93CAAB3DF}">
      <x14:dataValidations xmlns:xm="http://schemas.microsoft.com/office/excel/2006/main" xWindow="328" yWindow="527" count="4">
        <x14:dataValidation type="list" allowBlank="1" showInputMessage="1" showErrorMessage="1">
          <x14:formula1>
            <xm:f>HT!$Q$2:$Q$5</xm:f>
          </x14:formula1>
          <xm:sqref>M9:M210</xm:sqref>
        </x14:dataValidation>
        <x14:dataValidation type="list" allowBlank="1" showInputMessage="1" showErrorMessage="1" promptTitle="Dropdown" prompt="Bitte wählen Sie aus dem Dropdown-Menü die Kursstandort-ID lt. Angaben zu den Krusstandorten aus._x000a_Gegebenenfalls bitte nach oben scrollen.">
          <x14:formula1>
            <xm:f>'Angaben zu den Kursstandorten'!$C$9:$C$38</xm:f>
          </x14:formula1>
          <xm:sqref>N9:N210</xm:sqref>
        </x14:dataValidation>
        <x14:dataValidation type="list" allowBlank="1" showInputMessage="1" showErrorMessage="1">
          <x14:formula1>
            <xm:f>HT!$R$2:$R$3</xm:f>
          </x14:formula1>
          <xm:sqref>H9:H210</xm:sqref>
        </x14:dataValidation>
        <x14:dataValidation type="list" allowBlank="1" showInputMessage="1" showErrorMessage="1" promptTitle="Dropdown" prompt="Bitte wählen Sie aus dem Dropdown-Menü das Kursniveau aus.">
          <x14:formula1>
            <xm:f>HT!$O$2:$O$17</xm:f>
          </x14:formula1>
          <xm:sqref>E9:E210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7" tint="0.79998168889431442"/>
    <pageSetUpPr fitToPage="1"/>
  </sheetPr>
  <dimension ref="B2:H101"/>
  <sheetViews>
    <sheetView showGridLines="0" zoomScale="90" zoomScaleNormal="90" workbookViewId="0">
      <selection activeCell="E10" sqref="E10"/>
    </sheetView>
  </sheetViews>
  <sheetFormatPr baseColWidth="10" defaultColWidth="11.42578125" defaultRowHeight="12.75" outlineLevelRow="1" x14ac:dyDescent="0.2"/>
  <cols>
    <col min="1" max="2" width="3.7109375" style="3" customWidth="1"/>
    <col min="3" max="3" width="55" style="3" bestFit="1" customWidth="1"/>
    <col min="4" max="4" width="11" style="3" customWidth="1"/>
    <col min="5" max="5" width="40.28515625" style="3" customWidth="1"/>
    <col min="6" max="6" width="3.7109375" style="3" customWidth="1"/>
    <col min="7" max="16384" width="11.42578125" style="3"/>
  </cols>
  <sheetData>
    <row r="2" spans="2:8" ht="18.75" customHeight="1" x14ac:dyDescent="0.2">
      <c r="B2" s="5"/>
      <c r="C2" s="6"/>
      <c r="D2" s="6"/>
      <c r="E2" s="6"/>
      <c r="F2" s="8"/>
    </row>
    <row r="3" spans="2:8" s="24" customFormat="1" ht="18.75" customHeight="1" x14ac:dyDescent="0.2">
      <c r="B3" s="29"/>
      <c r="C3" s="109" t="str">
        <f>CONCATENATE("Projektträger: ",'Angaben zum Förderwerber'!D9)</f>
        <v xml:space="preserve">Projektträger: </v>
      </c>
      <c r="D3" s="116"/>
      <c r="E3" s="116" t="s">
        <v>2287</v>
      </c>
      <c r="F3" s="31"/>
    </row>
    <row r="4" spans="2:8" s="24" customFormat="1" ht="18.75" customHeight="1" x14ac:dyDescent="0.2">
      <c r="B4" s="29"/>
      <c r="C4" s="109" t="str">
        <f>CONCATENATE("Bundesland: ",'Angaben zum Projekt'!D13)</f>
        <v xml:space="preserve">Bundesland: </v>
      </c>
      <c r="D4" s="116"/>
      <c r="E4" s="116"/>
      <c r="F4" s="31"/>
    </row>
    <row r="5" spans="2:8" s="24" customFormat="1" ht="18.75" customHeight="1" x14ac:dyDescent="0.2">
      <c r="B5" s="29"/>
      <c r="C5" s="30"/>
      <c r="D5" s="110"/>
      <c r="E5" s="110"/>
      <c r="F5" s="31"/>
    </row>
    <row r="6" spans="2:8" s="24" customFormat="1" ht="18.75" customHeight="1" x14ac:dyDescent="0.2">
      <c r="B6" s="29"/>
      <c r="C6" s="227" t="s">
        <v>2258</v>
      </c>
      <c r="D6" s="227"/>
      <c r="E6" s="227"/>
      <c r="F6" s="31"/>
    </row>
    <row r="7" spans="2:8" s="24" customFormat="1" ht="18.75" customHeight="1" x14ac:dyDescent="0.2">
      <c r="B7" s="29"/>
      <c r="C7" s="30"/>
      <c r="D7" s="110"/>
      <c r="E7" s="110"/>
      <c r="F7" s="31"/>
    </row>
    <row r="8" spans="2:8" ht="18.75" customHeight="1" x14ac:dyDescent="0.2">
      <c r="B8" s="9"/>
      <c r="C8" s="141" t="s">
        <v>43</v>
      </c>
      <c r="D8" s="142" t="s">
        <v>44</v>
      </c>
      <c r="E8" s="143" t="s">
        <v>45</v>
      </c>
      <c r="F8" s="10"/>
    </row>
    <row r="9" spans="2:8" s="103" customFormat="1" ht="18.75" customHeight="1" x14ac:dyDescent="0.2">
      <c r="B9" s="101"/>
      <c r="C9" s="189" t="s">
        <v>55</v>
      </c>
      <c r="D9" s="190"/>
      <c r="E9" s="191"/>
      <c r="F9" s="102"/>
    </row>
    <row r="10" spans="2:8" s="106" customFormat="1" ht="18.75" customHeight="1" x14ac:dyDescent="0.2">
      <c r="B10" s="104"/>
      <c r="C10" s="192" t="s">
        <v>2326</v>
      </c>
      <c r="D10" s="193">
        <f>SUM(D11,D15,D19,D23,D27,D31)</f>
        <v>0</v>
      </c>
      <c r="E10" s="157"/>
      <c r="F10" s="105"/>
    </row>
    <row r="11" spans="2:8" s="106" customFormat="1" ht="18.75" customHeight="1" x14ac:dyDescent="0.2">
      <c r="B11" s="104"/>
      <c r="C11" s="118" t="s">
        <v>2276</v>
      </c>
      <c r="D11" s="144">
        <f>SUM(D12:D14)</f>
        <v>0</v>
      </c>
      <c r="E11" s="157"/>
      <c r="F11" s="105"/>
    </row>
    <row r="12" spans="2:8" ht="18.75" customHeight="1" outlineLevel="1" x14ac:dyDescent="0.2">
      <c r="B12" s="9"/>
      <c r="C12" s="145" t="s">
        <v>2322</v>
      </c>
      <c r="D12" s="146">
        <f>COUNTIF(Tabelle8[Kursniveau],HT!O2)</f>
        <v>0</v>
      </c>
      <c r="E12" s="157"/>
      <c r="F12" s="10"/>
      <c r="H12" s="11"/>
    </row>
    <row r="13" spans="2:8" ht="18.75" customHeight="1" outlineLevel="1" x14ac:dyDescent="0.2">
      <c r="B13" s="9"/>
      <c r="C13" s="145" t="s">
        <v>2316</v>
      </c>
      <c r="D13" s="146">
        <f>COUNTIF(Tabelle8[Kursniveau],HT!O3)</f>
        <v>0</v>
      </c>
      <c r="E13" s="157"/>
      <c r="F13" s="10"/>
      <c r="H13" s="11"/>
    </row>
    <row r="14" spans="2:8" ht="18.75" customHeight="1" outlineLevel="1" x14ac:dyDescent="0.2">
      <c r="B14" s="9"/>
      <c r="C14" s="145" t="s">
        <v>2317</v>
      </c>
      <c r="D14" s="146">
        <f>COUNTIF(Tabelle8[Kursniveau],HT!O4)</f>
        <v>0</v>
      </c>
      <c r="E14" s="157"/>
      <c r="F14" s="10"/>
      <c r="H14" s="11"/>
    </row>
    <row r="15" spans="2:8" ht="18.75" customHeight="1" x14ac:dyDescent="0.2">
      <c r="B15" s="9"/>
      <c r="C15" s="147" t="s">
        <v>2272</v>
      </c>
      <c r="D15" s="144">
        <f>SUM(D16:D18)</f>
        <v>0</v>
      </c>
      <c r="E15" s="157"/>
      <c r="F15" s="10"/>
      <c r="H15" s="11"/>
    </row>
    <row r="16" spans="2:8" ht="18.75" customHeight="1" outlineLevel="1" x14ac:dyDescent="0.2">
      <c r="B16" s="9"/>
      <c r="C16" s="145" t="s">
        <v>2268</v>
      </c>
      <c r="D16" s="146">
        <f>COUNTIF(Tabelle8[Kursniveau],HT!O5)</f>
        <v>0</v>
      </c>
      <c r="E16" s="157"/>
      <c r="F16" s="10"/>
      <c r="H16" s="11"/>
    </row>
    <row r="17" spans="2:8" ht="18.75" customHeight="1" outlineLevel="1" x14ac:dyDescent="0.2">
      <c r="B17" s="9"/>
      <c r="C17" s="145" t="s">
        <v>2269</v>
      </c>
      <c r="D17" s="146">
        <f>COUNTIF(Tabelle8[Kursniveau],HT!O6)</f>
        <v>0</v>
      </c>
      <c r="E17" s="157"/>
      <c r="F17" s="10"/>
      <c r="H17" s="11"/>
    </row>
    <row r="18" spans="2:8" ht="18.75" customHeight="1" outlineLevel="1" x14ac:dyDescent="0.2">
      <c r="B18" s="9"/>
      <c r="C18" s="145" t="s">
        <v>2279</v>
      </c>
      <c r="D18" s="146">
        <f>COUNTIF(Tabelle8[Kursniveau],HT!O7)</f>
        <v>0</v>
      </c>
      <c r="E18" s="157"/>
      <c r="F18" s="10"/>
      <c r="H18" s="11"/>
    </row>
    <row r="19" spans="2:8" ht="18.75" customHeight="1" x14ac:dyDescent="0.2">
      <c r="B19" s="9"/>
      <c r="C19" s="147" t="s">
        <v>2273</v>
      </c>
      <c r="D19" s="144">
        <f>SUM(D20:D22)</f>
        <v>0</v>
      </c>
      <c r="E19" s="157"/>
      <c r="F19" s="10"/>
      <c r="H19" s="11"/>
    </row>
    <row r="20" spans="2:8" ht="18.75" customHeight="1" outlineLevel="1" x14ac:dyDescent="0.2">
      <c r="B20" s="9"/>
      <c r="C20" s="145" t="s">
        <v>2270</v>
      </c>
      <c r="D20" s="146">
        <f>COUNTIF(Tabelle8[Kursniveau],HT!O8)</f>
        <v>0</v>
      </c>
      <c r="E20" s="157"/>
      <c r="F20" s="10"/>
      <c r="H20" s="11"/>
    </row>
    <row r="21" spans="2:8" ht="18.75" customHeight="1" outlineLevel="1" x14ac:dyDescent="0.2">
      <c r="B21" s="9"/>
      <c r="C21" s="145" t="s">
        <v>2271</v>
      </c>
      <c r="D21" s="146">
        <f>COUNTIF(Tabelle8[Kursniveau],HT!O9)</f>
        <v>0</v>
      </c>
      <c r="E21" s="157"/>
      <c r="F21" s="10"/>
      <c r="H21" s="11"/>
    </row>
    <row r="22" spans="2:8" ht="18.75" customHeight="1" outlineLevel="1" x14ac:dyDescent="0.2">
      <c r="B22" s="9"/>
      <c r="C22" s="145" t="s">
        <v>2280</v>
      </c>
      <c r="D22" s="146">
        <f>COUNTIF(Tabelle8[Kursniveau],HT!O10)</f>
        <v>0</v>
      </c>
      <c r="E22" s="157"/>
      <c r="F22" s="10"/>
      <c r="H22" s="11"/>
    </row>
    <row r="23" spans="2:8" ht="18.75" customHeight="1" outlineLevel="1" x14ac:dyDescent="0.2">
      <c r="B23" s="9"/>
      <c r="C23" s="147" t="s">
        <v>2295</v>
      </c>
      <c r="D23" s="144">
        <f>SUM(D24+D25+D26)</f>
        <v>0</v>
      </c>
      <c r="E23" s="165"/>
      <c r="F23" s="10"/>
      <c r="H23" s="11"/>
    </row>
    <row r="24" spans="2:8" ht="18.75" customHeight="1" outlineLevel="1" x14ac:dyDescent="0.2">
      <c r="B24" s="9"/>
      <c r="C24" s="145" t="s">
        <v>2296</v>
      </c>
      <c r="D24" s="146">
        <f>COUNTIF(Tabelle8[Kursniveau],HT!O11)</f>
        <v>0</v>
      </c>
      <c r="E24" s="165"/>
      <c r="F24" s="10"/>
      <c r="H24" s="11"/>
    </row>
    <row r="25" spans="2:8" ht="18.75" customHeight="1" outlineLevel="1" x14ac:dyDescent="0.2">
      <c r="B25" s="9"/>
      <c r="C25" s="145" t="s">
        <v>2297</v>
      </c>
      <c r="D25" s="146">
        <f>COUNTIF(Tabelle8[Kursniveau],HT!O12)</f>
        <v>0</v>
      </c>
      <c r="E25" s="165"/>
      <c r="F25" s="10"/>
      <c r="H25" s="11"/>
    </row>
    <row r="26" spans="2:8" ht="18.75" customHeight="1" outlineLevel="1" x14ac:dyDescent="0.2">
      <c r="B26" s="9"/>
      <c r="C26" s="145" t="s">
        <v>2298</v>
      </c>
      <c r="D26" s="146">
        <f>COUNTIF(Tabelle8[Kursniveau],HT!O13)</f>
        <v>0</v>
      </c>
      <c r="E26" s="165"/>
      <c r="F26" s="10"/>
      <c r="H26" s="11"/>
    </row>
    <row r="27" spans="2:8" ht="18.75" customHeight="1" outlineLevel="1" x14ac:dyDescent="0.2">
      <c r="B27" s="9"/>
      <c r="C27" s="147" t="s">
        <v>2299</v>
      </c>
      <c r="D27" s="144">
        <f>SUM(D28+D29+D30)</f>
        <v>0</v>
      </c>
      <c r="E27" s="165"/>
      <c r="F27" s="10"/>
      <c r="H27" s="11"/>
    </row>
    <row r="28" spans="2:8" ht="18.75" customHeight="1" outlineLevel="1" x14ac:dyDescent="0.2">
      <c r="B28" s="9"/>
      <c r="C28" s="145" t="s">
        <v>2300</v>
      </c>
      <c r="D28" s="146">
        <f>COUNTIF(Tabelle8[Kursniveau],HT!O14)</f>
        <v>0</v>
      </c>
      <c r="E28" s="165"/>
      <c r="F28" s="10"/>
      <c r="H28" s="11"/>
    </row>
    <row r="29" spans="2:8" ht="18.75" customHeight="1" outlineLevel="1" x14ac:dyDescent="0.2">
      <c r="B29" s="9"/>
      <c r="C29" s="145" t="s">
        <v>2301</v>
      </c>
      <c r="D29" s="146">
        <f>COUNTIF(Tabelle8[Kursniveau],HT!O15)</f>
        <v>0</v>
      </c>
      <c r="E29" s="165"/>
      <c r="F29" s="10"/>
      <c r="H29" s="11"/>
    </row>
    <row r="30" spans="2:8" ht="18.75" customHeight="1" outlineLevel="1" x14ac:dyDescent="0.2">
      <c r="B30" s="9"/>
      <c r="C30" s="145" t="s">
        <v>2302</v>
      </c>
      <c r="D30" s="146">
        <f>COUNTIF(Tabelle8[Kursniveau],HT!O16)</f>
        <v>0</v>
      </c>
      <c r="E30" s="165"/>
      <c r="F30" s="10"/>
      <c r="H30" s="11"/>
    </row>
    <row r="31" spans="2:8" ht="18.75" customHeight="1" outlineLevel="1" x14ac:dyDescent="0.2">
      <c r="B31" s="9"/>
      <c r="C31" s="147" t="s">
        <v>2303</v>
      </c>
      <c r="D31" s="144">
        <f>COUNTIF(Tabelle8[Kursniveau],HT!O17)</f>
        <v>0</v>
      </c>
      <c r="E31" s="165"/>
      <c r="F31" s="10"/>
      <c r="H31" s="11"/>
    </row>
    <row r="32" spans="2:8" s="106" customFormat="1" ht="18.75" customHeight="1" x14ac:dyDescent="0.2">
      <c r="B32" s="104"/>
      <c r="C32" s="192" t="s">
        <v>56</v>
      </c>
      <c r="D32" s="193">
        <f>SUM(D33,D37,D41,D45,D49,D53)</f>
        <v>0</v>
      </c>
      <c r="E32" s="157"/>
      <c r="F32" s="105"/>
    </row>
    <row r="33" spans="2:8" s="106" customFormat="1" ht="18.75" customHeight="1" x14ac:dyDescent="0.2">
      <c r="B33" s="104"/>
      <c r="C33" s="118" t="s">
        <v>2277</v>
      </c>
      <c r="D33" s="144">
        <f>SUM(D34:D36)</f>
        <v>0</v>
      </c>
      <c r="E33" s="157"/>
      <c r="F33" s="105"/>
    </row>
    <row r="34" spans="2:8" ht="18.75" customHeight="1" outlineLevel="1" x14ac:dyDescent="0.2">
      <c r="B34" s="9"/>
      <c r="C34" s="145" t="s">
        <v>2322</v>
      </c>
      <c r="D34" s="146">
        <f>SUMIF(Tabelle8[Kursniveau],HT!O2,Tabelle8[Maximale Anzahl der Kursplätze])</f>
        <v>0</v>
      </c>
      <c r="E34" s="157"/>
      <c r="F34" s="10"/>
      <c r="H34" s="11"/>
    </row>
    <row r="35" spans="2:8" ht="18.75" customHeight="1" outlineLevel="1" x14ac:dyDescent="0.2">
      <c r="B35" s="9"/>
      <c r="C35" s="145" t="s">
        <v>2316</v>
      </c>
      <c r="D35" s="146">
        <f>SUMIF(Tabelle8[Kursniveau],HT!O3,Tabelle8[Maximale Anzahl der Kursplätze])</f>
        <v>0</v>
      </c>
      <c r="E35" s="157"/>
      <c r="F35" s="10"/>
      <c r="H35" s="11"/>
    </row>
    <row r="36" spans="2:8" ht="18.75" customHeight="1" outlineLevel="1" x14ac:dyDescent="0.2">
      <c r="B36" s="9"/>
      <c r="C36" s="145" t="s">
        <v>2317</v>
      </c>
      <c r="D36" s="146">
        <f>SUMIF(Tabelle8[Kursniveau],HT!O4,Tabelle8[Maximale Anzahl der Kursplätze])</f>
        <v>0</v>
      </c>
      <c r="E36" s="157"/>
      <c r="F36" s="10"/>
      <c r="H36" s="11"/>
    </row>
    <row r="37" spans="2:8" ht="18.75" customHeight="1" x14ac:dyDescent="0.2">
      <c r="B37" s="9"/>
      <c r="C37" s="147" t="s">
        <v>2272</v>
      </c>
      <c r="D37" s="144">
        <f>SUM(D38:D40)</f>
        <v>0</v>
      </c>
      <c r="E37" s="157"/>
      <c r="F37" s="10"/>
      <c r="H37" s="11"/>
    </row>
    <row r="38" spans="2:8" ht="18.75" customHeight="1" outlineLevel="1" x14ac:dyDescent="0.2">
      <c r="B38" s="9"/>
      <c r="C38" s="145" t="s">
        <v>2268</v>
      </c>
      <c r="D38" s="146">
        <f>SUMIF(Tabelle8[Kursniveau],HT!O5,Tabelle8[Maximale Anzahl der Kursplätze])</f>
        <v>0</v>
      </c>
      <c r="E38" s="157"/>
      <c r="F38" s="10"/>
      <c r="H38" s="11"/>
    </row>
    <row r="39" spans="2:8" ht="18.75" customHeight="1" outlineLevel="1" x14ac:dyDescent="0.2">
      <c r="B39" s="9"/>
      <c r="C39" s="145" t="s">
        <v>2269</v>
      </c>
      <c r="D39" s="146">
        <f>SUMIF(Tabelle8[Kursniveau],HT!O6,Tabelle8[Maximale Anzahl der Kursplätze])</f>
        <v>0</v>
      </c>
      <c r="E39" s="157"/>
      <c r="F39" s="10"/>
      <c r="H39" s="11"/>
    </row>
    <row r="40" spans="2:8" ht="18.75" customHeight="1" outlineLevel="1" x14ac:dyDescent="0.2">
      <c r="B40" s="9"/>
      <c r="C40" s="145" t="s">
        <v>2279</v>
      </c>
      <c r="D40" s="146">
        <f>SUMIF(Tabelle8[Kursniveau],HT!O7,Tabelle8[Maximale Anzahl der Kursplätze])</f>
        <v>0</v>
      </c>
      <c r="E40" s="157"/>
      <c r="F40" s="10"/>
      <c r="H40" s="11"/>
    </row>
    <row r="41" spans="2:8" ht="18.75" customHeight="1" x14ac:dyDescent="0.2">
      <c r="B41" s="9"/>
      <c r="C41" s="147" t="s">
        <v>2243</v>
      </c>
      <c r="D41" s="144">
        <f>SUM(D42:D44)</f>
        <v>0</v>
      </c>
      <c r="E41" s="157"/>
      <c r="F41" s="10"/>
      <c r="H41" s="11"/>
    </row>
    <row r="42" spans="2:8" ht="18.75" customHeight="1" outlineLevel="1" x14ac:dyDescent="0.2">
      <c r="B42" s="9"/>
      <c r="C42" s="145" t="s">
        <v>2270</v>
      </c>
      <c r="D42" s="146">
        <f>SUMIF(Tabelle8[Kursniveau],HT!O8,Tabelle8[Maximale Anzahl der Kursplätze])</f>
        <v>0</v>
      </c>
      <c r="E42" s="157"/>
      <c r="F42" s="10"/>
      <c r="H42" s="11"/>
    </row>
    <row r="43" spans="2:8" ht="18.75" customHeight="1" outlineLevel="1" x14ac:dyDescent="0.2">
      <c r="B43" s="9"/>
      <c r="C43" s="145" t="s">
        <v>2271</v>
      </c>
      <c r="D43" s="146">
        <f>SUMIF(Tabelle8[Kursniveau],HT!O9,Tabelle8[Maximale Anzahl der Kursplätze])</f>
        <v>0</v>
      </c>
      <c r="E43" s="157"/>
      <c r="F43" s="10"/>
      <c r="H43" s="11"/>
    </row>
    <row r="44" spans="2:8" ht="18.75" customHeight="1" outlineLevel="1" x14ac:dyDescent="0.2">
      <c r="B44" s="9"/>
      <c r="C44" s="145" t="s">
        <v>2280</v>
      </c>
      <c r="D44" s="146">
        <f>SUMIF(Tabelle8[Kursniveau],HT!O10,Tabelle8[Maximale Anzahl der Kursplätze])</f>
        <v>0</v>
      </c>
      <c r="E44" s="157"/>
      <c r="F44" s="10"/>
      <c r="H44" s="11"/>
    </row>
    <row r="45" spans="2:8" ht="18.75" customHeight="1" outlineLevel="1" x14ac:dyDescent="0.2">
      <c r="B45" s="9"/>
      <c r="C45" s="147" t="s">
        <v>2295</v>
      </c>
      <c r="D45" s="144">
        <f>SUM(D46+D47+D48)</f>
        <v>0</v>
      </c>
      <c r="E45" s="165"/>
      <c r="F45" s="10"/>
      <c r="H45" s="11"/>
    </row>
    <row r="46" spans="2:8" ht="18.75" customHeight="1" outlineLevel="1" x14ac:dyDescent="0.2">
      <c r="B46" s="9"/>
      <c r="C46" s="145" t="s">
        <v>2296</v>
      </c>
      <c r="D46" s="146">
        <f>SUMIF(Tabelle8[Kursniveau],HT!O11,Tabelle8[Maximale Anzahl der Kursplätze])</f>
        <v>0</v>
      </c>
      <c r="E46" s="165"/>
      <c r="F46" s="10"/>
      <c r="H46" s="11"/>
    </row>
    <row r="47" spans="2:8" ht="18.75" customHeight="1" outlineLevel="1" x14ac:dyDescent="0.2">
      <c r="B47" s="9"/>
      <c r="C47" s="145" t="s">
        <v>2297</v>
      </c>
      <c r="D47" s="146">
        <f>SUMIF(Tabelle8[Kursniveau],HT!O12,Tabelle8[Maximale Anzahl der Kursplätze])</f>
        <v>0</v>
      </c>
      <c r="E47" s="165"/>
      <c r="F47" s="10"/>
      <c r="H47" s="11"/>
    </row>
    <row r="48" spans="2:8" ht="18.75" customHeight="1" outlineLevel="1" x14ac:dyDescent="0.2">
      <c r="B48" s="9"/>
      <c r="C48" s="145" t="s">
        <v>2298</v>
      </c>
      <c r="D48" s="146">
        <f>SUMIF(Tabelle8[Kursniveau],HT!O13,Tabelle8[Maximale Anzahl der Kursplätze])</f>
        <v>0</v>
      </c>
      <c r="E48" s="165"/>
      <c r="F48" s="10"/>
      <c r="H48" s="11"/>
    </row>
    <row r="49" spans="2:8" ht="18.75" customHeight="1" outlineLevel="1" x14ac:dyDescent="0.2">
      <c r="B49" s="9"/>
      <c r="C49" s="147" t="s">
        <v>2299</v>
      </c>
      <c r="D49" s="144">
        <f>SUM(D50+D51+D52)</f>
        <v>0</v>
      </c>
      <c r="E49" s="165"/>
      <c r="F49" s="10"/>
      <c r="H49" s="11"/>
    </row>
    <row r="50" spans="2:8" ht="18.75" customHeight="1" outlineLevel="1" x14ac:dyDescent="0.2">
      <c r="B50" s="9"/>
      <c r="C50" s="145" t="s">
        <v>2300</v>
      </c>
      <c r="D50" s="146">
        <f>SUMIF(Tabelle8[Kursniveau],HT!O14,Tabelle8[Maximale Anzahl der Kursplätze])</f>
        <v>0</v>
      </c>
      <c r="E50" s="165"/>
      <c r="F50" s="10"/>
      <c r="H50" s="11"/>
    </row>
    <row r="51" spans="2:8" ht="18.75" customHeight="1" outlineLevel="1" x14ac:dyDescent="0.2">
      <c r="B51" s="9"/>
      <c r="C51" s="145" t="s">
        <v>2301</v>
      </c>
      <c r="D51" s="146">
        <f>SUMIF(Tabelle8[Kursniveau],HT!O15,Tabelle8[Maximale Anzahl der Kursplätze])</f>
        <v>0</v>
      </c>
      <c r="E51" s="165"/>
      <c r="F51" s="10"/>
      <c r="H51" s="11"/>
    </row>
    <row r="52" spans="2:8" ht="18.75" customHeight="1" outlineLevel="1" x14ac:dyDescent="0.2">
      <c r="B52" s="9"/>
      <c r="C52" s="145" t="s">
        <v>2302</v>
      </c>
      <c r="D52" s="146">
        <f>SUMIF(Tabelle8[Kursniveau],HT!O16,Tabelle8[Maximale Anzahl der Kursplätze])</f>
        <v>0</v>
      </c>
      <c r="E52" s="165"/>
      <c r="F52" s="10"/>
      <c r="H52" s="11"/>
    </row>
    <row r="53" spans="2:8" ht="18.75" customHeight="1" outlineLevel="1" x14ac:dyDescent="0.2">
      <c r="B53" s="9"/>
      <c r="C53" s="147" t="s">
        <v>2303</v>
      </c>
      <c r="D53" s="144">
        <f>SUMIF(Tabelle8[Kursniveau],HT!O17,Tabelle8[Maximale Anzahl der Kursplätze])</f>
        <v>0</v>
      </c>
      <c r="E53" s="165"/>
      <c r="F53" s="10"/>
      <c r="H53" s="11"/>
    </row>
    <row r="54" spans="2:8" s="106" customFormat="1" ht="18.75" customHeight="1" x14ac:dyDescent="0.2">
      <c r="B54" s="104"/>
      <c r="C54" s="192" t="s">
        <v>57</v>
      </c>
      <c r="D54" s="193">
        <f>SUM(D55,D59,D63,D67,D71,D75)</f>
        <v>0</v>
      </c>
      <c r="E54" s="157"/>
      <c r="F54" s="105"/>
    </row>
    <row r="55" spans="2:8" ht="18.75" customHeight="1" x14ac:dyDescent="0.2">
      <c r="B55" s="9"/>
      <c r="C55" s="147" t="s">
        <v>2241</v>
      </c>
      <c r="D55" s="144">
        <f>SUM(D56:D58)</f>
        <v>0</v>
      </c>
      <c r="E55" s="157"/>
      <c r="F55" s="10"/>
      <c r="H55" s="11"/>
    </row>
    <row r="56" spans="2:8" ht="18.75" customHeight="1" outlineLevel="1" x14ac:dyDescent="0.2">
      <c r="B56" s="9"/>
      <c r="C56" s="145" t="s">
        <v>2322</v>
      </c>
      <c r="D56" s="146">
        <f>SUMIF(Tabelle8[Kursniveau],HT!O2,Tabelle8[Anzahl Unterrichts-einheiten gesamt])</f>
        <v>0</v>
      </c>
      <c r="E56" s="157"/>
      <c r="F56" s="10"/>
      <c r="H56" s="11"/>
    </row>
    <row r="57" spans="2:8" ht="18.75" customHeight="1" outlineLevel="1" x14ac:dyDescent="0.2">
      <c r="B57" s="9"/>
      <c r="C57" s="145" t="s">
        <v>2316</v>
      </c>
      <c r="D57" s="146">
        <f>SUMIF(Tabelle8[Kursniveau],HT!O3,Tabelle8[Anzahl Unterrichts-einheiten gesamt])</f>
        <v>0</v>
      </c>
      <c r="E57" s="157"/>
      <c r="F57" s="10"/>
      <c r="H57" s="11"/>
    </row>
    <row r="58" spans="2:8" ht="18.75" customHeight="1" outlineLevel="1" x14ac:dyDescent="0.2">
      <c r="B58" s="9"/>
      <c r="C58" s="145" t="s">
        <v>2317</v>
      </c>
      <c r="D58" s="146">
        <f>SUMIF(Tabelle8[Kursniveau],HT!O4,Tabelle8[Anzahl Unterrichts-einheiten gesamt])</f>
        <v>0</v>
      </c>
      <c r="E58" s="157"/>
      <c r="F58" s="10"/>
      <c r="H58" s="11"/>
    </row>
    <row r="59" spans="2:8" ht="18.75" customHeight="1" x14ac:dyDescent="0.2">
      <c r="B59" s="9"/>
      <c r="C59" s="147" t="s">
        <v>2242</v>
      </c>
      <c r="D59" s="144">
        <f>SUM(D60:D62)</f>
        <v>0</v>
      </c>
      <c r="E59" s="157"/>
      <c r="F59" s="10"/>
      <c r="H59" s="11"/>
    </row>
    <row r="60" spans="2:8" ht="18.75" customHeight="1" outlineLevel="1" x14ac:dyDescent="0.2">
      <c r="B60" s="9"/>
      <c r="C60" s="145" t="s">
        <v>2268</v>
      </c>
      <c r="D60" s="146">
        <f>SUMIF(Tabelle8[Kursniveau],HT!O5,Tabelle8[Anzahl Unterrichts-einheiten gesamt])</f>
        <v>0</v>
      </c>
      <c r="E60" s="157"/>
      <c r="F60" s="10"/>
      <c r="H60" s="11"/>
    </row>
    <row r="61" spans="2:8" ht="18.75" customHeight="1" outlineLevel="1" x14ac:dyDescent="0.2">
      <c r="B61" s="9"/>
      <c r="C61" s="145" t="s">
        <v>2269</v>
      </c>
      <c r="D61" s="146">
        <f>SUMIF(Tabelle8[Kursniveau],HT!O6,Tabelle8[Anzahl Unterrichts-einheiten gesamt])</f>
        <v>0</v>
      </c>
      <c r="E61" s="157"/>
      <c r="F61" s="10"/>
      <c r="H61" s="11"/>
    </row>
    <row r="62" spans="2:8" ht="18.75" customHeight="1" outlineLevel="1" x14ac:dyDescent="0.2">
      <c r="B62" s="9"/>
      <c r="C62" s="145" t="s">
        <v>2279</v>
      </c>
      <c r="D62" s="146">
        <f>SUMIF(Tabelle8[Kursniveau],HT!O7,Tabelle8[Anzahl Unterrichts-einheiten gesamt])</f>
        <v>0</v>
      </c>
      <c r="E62" s="157"/>
      <c r="F62" s="10"/>
      <c r="H62" s="11"/>
    </row>
    <row r="63" spans="2:8" ht="18.75" customHeight="1" x14ac:dyDescent="0.2">
      <c r="B63" s="9"/>
      <c r="C63" s="147" t="s">
        <v>2243</v>
      </c>
      <c r="D63" s="144">
        <f>SUM(D64:D66)</f>
        <v>0</v>
      </c>
      <c r="E63" s="157"/>
      <c r="F63" s="10"/>
      <c r="H63" s="11"/>
    </row>
    <row r="64" spans="2:8" ht="18.75" customHeight="1" outlineLevel="1" x14ac:dyDescent="0.2">
      <c r="B64" s="9"/>
      <c r="C64" s="145" t="s">
        <v>2270</v>
      </c>
      <c r="D64" s="146">
        <f>SUMIF(Tabelle8[Kursniveau],HT!O8,Tabelle8[Anzahl Unterrichts-einheiten gesamt])</f>
        <v>0</v>
      </c>
      <c r="E64" s="157"/>
      <c r="F64" s="10"/>
      <c r="H64" s="11"/>
    </row>
    <row r="65" spans="2:8" ht="18.75" customHeight="1" outlineLevel="1" x14ac:dyDescent="0.2">
      <c r="B65" s="9"/>
      <c r="C65" s="145" t="s">
        <v>2271</v>
      </c>
      <c r="D65" s="146">
        <f>SUMIF(Tabelle8[Kursniveau],HT!O9,Tabelle8[Anzahl Unterrichts-einheiten gesamt])</f>
        <v>0</v>
      </c>
      <c r="E65" s="157"/>
      <c r="F65" s="10"/>
      <c r="H65" s="11"/>
    </row>
    <row r="66" spans="2:8" ht="18.75" customHeight="1" outlineLevel="1" x14ac:dyDescent="0.2">
      <c r="B66" s="9"/>
      <c r="C66" s="145" t="s">
        <v>2281</v>
      </c>
      <c r="D66" s="146">
        <f>SUMIF(Tabelle8[Kursniveau],HT!O10,Tabelle8[Anzahl Unterrichts-einheiten gesamt])</f>
        <v>0</v>
      </c>
      <c r="E66" s="157"/>
      <c r="F66" s="10"/>
      <c r="H66" s="11"/>
    </row>
    <row r="67" spans="2:8" ht="18.75" customHeight="1" outlineLevel="1" x14ac:dyDescent="0.2">
      <c r="B67" s="9"/>
      <c r="C67" s="147" t="s">
        <v>2295</v>
      </c>
      <c r="D67" s="144">
        <f>SUM(D68:D70)</f>
        <v>0</v>
      </c>
      <c r="E67" s="165"/>
      <c r="F67" s="10"/>
      <c r="H67" s="11"/>
    </row>
    <row r="68" spans="2:8" ht="18.75" customHeight="1" outlineLevel="1" x14ac:dyDescent="0.2">
      <c r="B68" s="9"/>
      <c r="C68" s="145" t="s">
        <v>2296</v>
      </c>
      <c r="D68" s="146">
        <f>SUMIF(Tabelle8[Kursniveau],HT!O11,Tabelle8[Anzahl Unterrichts-einheiten gesamt])</f>
        <v>0</v>
      </c>
      <c r="E68" s="165"/>
      <c r="F68" s="10"/>
      <c r="H68" s="11"/>
    </row>
    <row r="69" spans="2:8" ht="18.75" customHeight="1" outlineLevel="1" x14ac:dyDescent="0.2">
      <c r="B69" s="9"/>
      <c r="C69" s="145" t="s">
        <v>2297</v>
      </c>
      <c r="D69" s="146">
        <f>SUMIF(Tabelle8[Kursniveau],HT!O12,Tabelle8[Anzahl Unterrichts-einheiten gesamt])</f>
        <v>0</v>
      </c>
      <c r="E69" s="165"/>
      <c r="F69" s="10"/>
      <c r="H69" s="11"/>
    </row>
    <row r="70" spans="2:8" ht="18.75" customHeight="1" outlineLevel="1" x14ac:dyDescent="0.2">
      <c r="B70" s="9"/>
      <c r="C70" s="145" t="s">
        <v>2298</v>
      </c>
      <c r="D70" s="146">
        <f>SUMIF(Tabelle8[Kursniveau],HT!O13,Tabelle8[Anzahl Unterrichts-einheiten gesamt])</f>
        <v>0</v>
      </c>
      <c r="E70" s="165"/>
      <c r="F70" s="10"/>
      <c r="H70" s="11"/>
    </row>
    <row r="71" spans="2:8" ht="18.75" customHeight="1" outlineLevel="1" x14ac:dyDescent="0.2">
      <c r="B71" s="9"/>
      <c r="C71" s="147" t="s">
        <v>2299</v>
      </c>
      <c r="D71" s="144">
        <f>SUM(D72:D74)</f>
        <v>0</v>
      </c>
      <c r="E71" s="165"/>
      <c r="F71" s="10"/>
      <c r="H71" s="11"/>
    </row>
    <row r="72" spans="2:8" ht="18.75" customHeight="1" outlineLevel="1" x14ac:dyDescent="0.2">
      <c r="B72" s="9"/>
      <c r="C72" s="145" t="s">
        <v>2300</v>
      </c>
      <c r="D72" s="146">
        <f>SUMIF(Tabelle8[Kursniveau],HT!O14,Tabelle8[Anzahl Unterrichts-einheiten gesamt])</f>
        <v>0</v>
      </c>
      <c r="E72" s="165"/>
      <c r="F72" s="10"/>
      <c r="H72" s="11"/>
    </row>
    <row r="73" spans="2:8" ht="18.75" customHeight="1" outlineLevel="1" x14ac:dyDescent="0.2">
      <c r="B73" s="9"/>
      <c r="C73" s="145" t="s">
        <v>2301</v>
      </c>
      <c r="D73" s="146">
        <f>SUMIF(Tabelle8[Kursniveau],HT!O15,Tabelle8[Anzahl Unterrichts-einheiten gesamt])</f>
        <v>0</v>
      </c>
      <c r="E73" s="165"/>
      <c r="F73" s="10"/>
      <c r="H73" s="11"/>
    </row>
    <row r="74" spans="2:8" ht="18.75" customHeight="1" outlineLevel="1" x14ac:dyDescent="0.2">
      <c r="B74" s="9"/>
      <c r="C74" s="145" t="s">
        <v>2302</v>
      </c>
      <c r="D74" s="146">
        <f>SUMIF(Tabelle8[Kursniveau],HT!O16,Tabelle8[Anzahl Unterrichts-einheiten gesamt])</f>
        <v>0</v>
      </c>
      <c r="E74" s="165"/>
      <c r="F74" s="10"/>
      <c r="H74" s="11"/>
    </row>
    <row r="75" spans="2:8" ht="18.75" customHeight="1" outlineLevel="1" x14ac:dyDescent="0.2">
      <c r="B75" s="9"/>
      <c r="C75" s="147" t="s">
        <v>2303</v>
      </c>
      <c r="D75" s="144">
        <f>SUMIF(Tabelle8[Kursniveau],HT!O17,Tabelle8[Anzahl Unterrichts-einheiten gesamt])</f>
        <v>0</v>
      </c>
      <c r="E75" s="165"/>
      <c r="F75" s="10"/>
      <c r="H75" s="11"/>
    </row>
    <row r="76" spans="2:8" ht="6.75" customHeight="1" x14ac:dyDescent="0.2">
      <c r="B76" s="9"/>
      <c r="C76" s="149"/>
      <c r="D76" s="150"/>
      <c r="E76" s="164"/>
      <c r="F76" s="10"/>
      <c r="H76" s="11"/>
    </row>
    <row r="77" spans="2:8" s="103" customFormat="1" ht="18.75" customHeight="1" x14ac:dyDescent="0.2">
      <c r="B77" s="101"/>
      <c r="C77" s="189" t="s">
        <v>63</v>
      </c>
      <c r="D77" s="190"/>
      <c r="E77" s="191"/>
      <c r="F77" s="102"/>
    </row>
    <row r="78" spans="2:8" s="106" customFormat="1" ht="18.75" customHeight="1" x14ac:dyDescent="0.2">
      <c r="B78" s="104"/>
      <c r="C78" s="192" t="s">
        <v>58</v>
      </c>
      <c r="D78" s="99"/>
      <c r="E78" s="157"/>
      <c r="F78" s="105"/>
    </row>
    <row r="79" spans="2:8" s="106" customFormat="1" ht="18.75" customHeight="1" x14ac:dyDescent="0.2">
      <c r="B79" s="104"/>
      <c r="C79" s="192" t="s">
        <v>2259</v>
      </c>
      <c r="D79" s="193">
        <f>SUM(D80,D82,D84,D86)</f>
        <v>0</v>
      </c>
      <c r="E79" s="157"/>
      <c r="F79" s="105"/>
    </row>
    <row r="80" spans="2:8" ht="18.75" customHeight="1" x14ac:dyDescent="0.2">
      <c r="B80" s="9"/>
      <c r="C80" s="147" t="s">
        <v>2243</v>
      </c>
      <c r="D80" s="99"/>
      <c r="E80" s="157"/>
      <c r="F80" s="10"/>
      <c r="H80" s="11"/>
    </row>
    <row r="81" spans="2:8" ht="18.75" customHeight="1" x14ac:dyDescent="0.2">
      <c r="B81" s="9"/>
      <c r="C81" s="145" t="s">
        <v>2261</v>
      </c>
      <c r="D81" s="62"/>
      <c r="E81" s="157"/>
      <c r="F81" s="10"/>
      <c r="H81" s="11"/>
    </row>
    <row r="82" spans="2:8" ht="18.75" customHeight="1" x14ac:dyDescent="0.2">
      <c r="B82" s="9"/>
      <c r="C82" s="147" t="s">
        <v>2295</v>
      </c>
      <c r="D82" s="99"/>
      <c r="E82" s="165"/>
      <c r="F82" s="10"/>
      <c r="H82" s="11"/>
    </row>
    <row r="83" spans="2:8" ht="18.75" customHeight="1" x14ac:dyDescent="0.2">
      <c r="B83" s="9"/>
      <c r="C83" s="145" t="s">
        <v>2306</v>
      </c>
      <c r="D83" s="62"/>
      <c r="E83" s="165"/>
      <c r="F83" s="10"/>
      <c r="H83" s="11"/>
    </row>
    <row r="84" spans="2:8" ht="18.75" customHeight="1" x14ac:dyDescent="0.2">
      <c r="B84" s="9"/>
      <c r="C84" s="147" t="s">
        <v>2299</v>
      </c>
      <c r="D84" s="99"/>
      <c r="E84" s="165"/>
      <c r="F84" s="10"/>
      <c r="H84" s="11"/>
    </row>
    <row r="85" spans="2:8" ht="18.75" customHeight="1" x14ac:dyDescent="0.2">
      <c r="B85" s="9"/>
      <c r="C85" s="145" t="s">
        <v>2305</v>
      </c>
      <c r="D85" s="62"/>
      <c r="E85" s="165"/>
      <c r="F85" s="10"/>
      <c r="H85" s="11"/>
    </row>
    <row r="86" spans="2:8" ht="18.75" customHeight="1" x14ac:dyDescent="0.2">
      <c r="B86" s="9"/>
      <c r="C86" s="147" t="s">
        <v>2303</v>
      </c>
      <c r="D86" s="99"/>
      <c r="E86" s="165"/>
      <c r="F86" s="10"/>
      <c r="H86" s="11"/>
    </row>
    <row r="87" spans="2:8" ht="18.75" customHeight="1" x14ac:dyDescent="0.2">
      <c r="B87" s="9"/>
      <c r="C87" s="145" t="s">
        <v>2304</v>
      </c>
      <c r="D87" s="62"/>
      <c r="E87" s="165"/>
      <c r="F87" s="10"/>
      <c r="H87" s="11"/>
    </row>
    <row r="88" spans="2:8" ht="6" customHeight="1" x14ac:dyDescent="0.2">
      <c r="B88" s="9"/>
      <c r="C88" s="148"/>
      <c r="D88" s="162"/>
      <c r="E88" s="163"/>
      <c r="F88" s="10"/>
      <c r="H88" s="11"/>
    </row>
    <row r="89" spans="2:8" ht="18.75" customHeight="1" x14ac:dyDescent="0.2">
      <c r="B89" s="9"/>
      <c r="C89" s="189" t="s">
        <v>2274</v>
      </c>
      <c r="D89" s="194"/>
      <c r="E89" s="195"/>
      <c r="F89" s="10"/>
      <c r="H89" s="11"/>
    </row>
    <row r="90" spans="2:8" ht="18.75" customHeight="1" x14ac:dyDescent="0.2">
      <c r="B90" s="9"/>
      <c r="C90" s="196" t="s">
        <v>2285</v>
      </c>
      <c r="D90" s="205">
        <f>COUNTIF(Tabelle8[Kinder-beaufsich-tigung],HT!R2)</f>
        <v>0</v>
      </c>
      <c r="E90" s="161"/>
      <c r="F90" s="10"/>
      <c r="H90" s="11"/>
    </row>
    <row r="91" spans="2:8" ht="18.75" customHeight="1" x14ac:dyDescent="0.2">
      <c r="B91" s="9"/>
      <c r="C91" s="125" t="s">
        <v>2275</v>
      </c>
      <c r="D91" s="62"/>
      <c r="E91" s="161"/>
      <c r="F91" s="10"/>
      <c r="H91" s="11"/>
    </row>
    <row r="92" spans="2:8" ht="18.75" customHeight="1" x14ac:dyDescent="0.2">
      <c r="B92" s="9"/>
      <c r="C92" s="125" t="s">
        <v>2307</v>
      </c>
      <c r="D92" s="62"/>
      <c r="E92" s="161"/>
      <c r="F92" s="10"/>
      <c r="H92" s="11"/>
    </row>
    <row r="93" spans="2:8" ht="6" customHeight="1" x14ac:dyDescent="0.2">
      <c r="B93" s="9"/>
      <c r="C93" s="148"/>
      <c r="D93" s="162"/>
      <c r="E93" s="163"/>
      <c r="F93" s="10"/>
      <c r="H93" s="11"/>
    </row>
    <row r="94" spans="2:8" ht="18.75" customHeight="1" x14ac:dyDescent="0.2">
      <c r="B94" s="9"/>
      <c r="C94" s="189" t="s">
        <v>2310</v>
      </c>
      <c r="D94" s="194"/>
      <c r="E94" s="195"/>
      <c r="F94" s="10"/>
      <c r="H94" s="11"/>
    </row>
    <row r="95" spans="2:8" ht="18.75" customHeight="1" x14ac:dyDescent="0.2">
      <c r="B95" s="9"/>
      <c r="C95" s="125" t="s">
        <v>2311</v>
      </c>
      <c r="D95" s="62"/>
      <c r="E95" s="161"/>
      <c r="F95" s="10"/>
      <c r="H95" s="11"/>
    </row>
    <row r="96" spans="2:8" ht="18.75" customHeight="1" x14ac:dyDescent="0.2">
      <c r="B96" s="9"/>
      <c r="C96" s="125" t="s">
        <v>2312</v>
      </c>
      <c r="D96" s="62"/>
      <c r="E96" s="161"/>
      <c r="F96" s="10"/>
      <c r="H96" s="11"/>
    </row>
    <row r="97" spans="2:6" ht="18.75" customHeight="1" x14ac:dyDescent="0.2">
      <c r="B97" s="16"/>
      <c r="C97" s="45"/>
      <c r="D97" s="45"/>
      <c r="E97" s="45"/>
      <c r="F97" s="19"/>
    </row>
    <row r="98" spans="2:6" ht="18.75" customHeight="1" x14ac:dyDescent="0.2"/>
    <row r="99" spans="2:6" ht="18.75" customHeight="1" x14ac:dyDescent="0.2">
      <c r="B99" s="25"/>
      <c r="C99" s="26"/>
      <c r="D99" s="26"/>
      <c r="E99" s="26"/>
      <c r="F99" s="8"/>
    </row>
    <row r="100" spans="2:6" ht="279.75" customHeight="1" x14ac:dyDescent="0.2">
      <c r="B100" s="29"/>
      <c r="C100" s="212" t="s">
        <v>2325</v>
      </c>
      <c r="D100" s="212"/>
      <c r="E100" s="212"/>
      <c r="F100" s="10"/>
    </row>
    <row r="101" spans="2:6" ht="29.25" customHeight="1" x14ac:dyDescent="0.2">
      <c r="B101" s="35"/>
      <c r="C101" s="32"/>
      <c r="D101" s="32"/>
      <c r="E101" s="32"/>
      <c r="F101" s="19"/>
    </row>
  </sheetData>
  <sheetProtection password="F37D" sheet="1" formatRows="0" selectLockedCells="1"/>
  <mergeCells count="2">
    <mergeCell ref="C100:E100"/>
    <mergeCell ref="C6:E6"/>
  </mergeCells>
  <dataValidations count="2">
    <dataValidation type="decimal" allowBlank="1" showInputMessage="1" showErrorMessage="1" errorTitle="Zielzahl" error="Bitte ausschließlich Zahlen eintragen!" sqref="D9">
      <formula1>0</formula1>
      <formula2>1000000000000</formula2>
    </dataValidation>
    <dataValidation type="decimal" allowBlank="1" showInputMessage="1" showErrorMessage="1" sqref="D10:D96">
      <formula1>0</formula1>
      <formula2>1000000000000</formula2>
    </dataValidation>
  </dataValidations>
  <pageMargins left="0.70866141732283472" right="0.70866141732283472" top="0.78740157480314965" bottom="0.78740157480314965" header="0.31496062992125984" footer="0.31496062992125984"/>
  <pageSetup paperSize="9" scale="83" fitToHeight="0" orientation="portrait" verticalDpi="0" r:id="rId1"/>
  <headerFooter>
    <oddFooter>&amp;C&amp;9Seite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41"/>
  <sheetViews>
    <sheetView topLeftCell="T1" zoomScale="80" zoomScaleNormal="80" workbookViewId="0">
      <selection activeCell="E18" sqref="E18"/>
    </sheetView>
  </sheetViews>
  <sheetFormatPr baseColWidth="10" defaultRowHeight="12.75" outlineLevelCol="1" x14ac:dyDescent="0.2"/>
  <cols>
    <col min="1" max="1" width="6.7109375" hidden="1" customWidth="1" outlineLevel="1"/>
    <col min="2" max="2" width="33.5703125" hidden="1" customWidth="1" outlineLevel="1"/>
    <col min="3" max="3" width="20.85546875" hidden="1" customWidth="1" outlineLevel="1"/>
    <col min="4" max="4" width="14.42578125" hidden="1" customWidth="1" outlineLevel="1"/>
    <col min="5" max="5" width="11.42578125" hidden="1" customWidth="1" outlineLevel="1"/>
    <col min="6" max="6" width="12.85546875" hidden="1" customWidth="1" outlineLevel="1"/>
    <col min="7" max="7" width="27.7109375" style="96" hidden="1" customWidth="1" outlineLevel="1"/>
    <col min="8" max="8" width="14.42578125" hidden="1" customWidth="1" outlineLevel="1"/>
    <col min="9" max="9" width="11.42578125" hidden="1" customWidth="1" outlineLevel="1"/>
    <col min="10" max="10" width="20.85546875" hidden="1" customWidth="1" outlineLevel="1"/>
    <col min="11" max="11" width="14.42578125" hidden="1" customWidth="1" outlineLevel="1"/>
    <col min="12" max="12" width="11.42578125" hidden="1" customWidth="1" outlineLevel="1"/>
    <col min="13" max="13" width="14.42578125" hidden="1" customWidth="1" outlineLevel="1"/>
    <col min="14" max="14" width="11.42578125" hidden="1" customWidth="1" outlineLevel="1"/>
    <col min="15" max="15" width="21.7109375" hidden="1" customWidth="1" outlineLevel="1"/>
    <col min="16" max="16" width="14.42578125" hidden="1" customWidth="1" outlineLevel="1"/>
    <col min="17" max="17" width="26.42578125" hidden="1" customWidth="1" outlineLevel="1"/>
    <col min="18" max="18" width="26.7109375" hidden="1" customWidth="1" outlineLevel="1"/>
    <col min="19" max="19" width="11.42578125" hidden="1" customWidth="1" outlineLevel="1"/>
    <col min="20" max="20" width="11.42578125" collapsed="1"/>
  </cols>
  <sheetData>
    <row r="1" spans="1:18" x14ac:dyDescent="0.2">
      <c r="A1" t="s">
        <v>70</v>
      </c>
      <c r="B1" t="s">
        <v>2027</v>
      </c>
      <c r="C1" t="s">
        <v>59</v>
      </c>
      <c r="D1" t="s">
        <v>69</v>
      </c>
      <c r="F1" s="69" t="s">
        <v>2028</v>
      </c>
      <c r="G1" s="95" t="s">
        <v>59</v>
      </c>
      <c r="H1" s="69" t="s">
        <v>69</v>
      </c>
      <c r="J1" s="87" t="s">
        <v>2217</v>
      </c>
      <c r="K1" s="87" t="s">
        <v>69</v>
      </c>
      <c r="M1" s="87" t="s">
        <v>69</v>
      </c>
      <c r="O1" s="71" t="s">
        <v>2029</v>
      </c>
      <c r="P1" s="155" t="s">
        <v>2278</v>
      </c>
      <c r="Q1" s="71" t="s">
        <v>2036</v>
      </c>
      <c r="R1" s="155" t="s">
        <v>2308</v>
      </c>
    </row>
    <row r="2" spans="1:18" x14ac:dyDescent="0.2">
      <c r="A2" s="94">
        <v>1010</v>
      </c>
      <c r="B2" s="71" t="s">
        <v>35</v>
      </c>
      <c r="C2" s="71" t="s">
        <v>2218</v>
      </c>
      <c r="D2" s="71" t="s">
        <v>35</v>
      </c>
      <c r="F2">
        <v>1010</v>
      </c>
      <c r="G2" s="96" t="s">
        <v>2218</v>
      </c>
      <c r="H2" t="s">
        <v>35</v>
      </c>
      <c r="J2" s="86" t="s">
        <v>2203</v>
      </c>
      <c r="K2" s="86" t="s">
        <v>32</v>
      </c>
      <c r="M2" s="86" t="s">
        <v>32</v>
      </c>
      <c r="O2" s="71" t="s">
        <v>2313</v>
      </c>
      <c r="P2" s="155">
        <v>320</v>
      </c>
      <c r="Q2" s="71" t="s">
        <v>2037</v>
      </c>
      <c r="R2" s="155" t="s">
        <v>24</v>
      </c>
    </row>
    <row r="3" spans="1:18" x14ac:dyDescent="0.2">
      <c r="A3" s="94">
        <v>1020</v>
      </c>
      <c r="B3" t="s">
        <v>35</v>
      </c>
      <c r="C3" t="s">
        <v>2219</v>
      </c>
      <c r="D3" t="s">
        <v>35</v>
      </c>
      <c r="F3">
        <v>1020</v>
      </c>
      <c r="G3" s="96" t="s">
        <v>2219</v>
      </c>
      <c r="H3" t="s">
        <v>35</v>
      </c>
      <c r="J3" s="86" t="s">
        <v>2194</v>
      </c>
      <c r="K3" s="86" t="s">
        <v>32</v>
      </c>
      <c r="M3" s="86" t="s">
        <v>33</v>
      </c>
      <c r="O3" s="71" t="s">
        <v>2314</v>
      </c>
      <c r="P3" s="155">
        <v>160</v>
      </c>
      <c r="Q3" s="71" t="s">
        <v>2040</v>
      </c>
      <c r="R3" s="155" t="s">
        <v>25</v>
      </c>
    </row>
    <row r="4" spans="1:18" x14ac:dyDescent="0.2">
      <c r="A4" s="94">
        <v>1030</v>
      </c>
      <c r="B4" t="s">
        <v>35</v>
      </c>
      <c r="C4" t="s">
        <v>2220</v>
      </c>
      <c r="D4" t="s">
        <v>35</v>
      </c>
      <c r="F4">
        <v>1030</v>
      </c>
      <c r="G4" s="96" t="s">
        <v>2220</v>
      </c>
      <c r="H4" t="s">
        <v>35</v>
      </c>
      <c r="J4" s="86" t="s">
        <v>1298</v>
      </c>
      <c r="K4" s="86" t="s">
        <v>32</v>
      </c>
      <c r="M4" s="86" t="s">
        <v>31</v>
      </c>
      <c r="O4" s="71" t="s">
        <v>2315</v>
      </c>
      <c r="P4" s="155">
        <v>80</v>
      </c>
      <c r="Q4" s="71" t="s">
        <v>2038</v>
      </c>
      <c r="R4" s="155"/>
    </row>
    <row r="5" spans="1:18" x14ac:dyDescent="0.2">
      <c r="A5" s="94">
        <v>1040</v>
      </c>
      <c r="B5" t="s">
        <v>35</v>
      </c>
      <c r="C5" t="s">
        <v>2221</v>
      </c>
      <c r="D5" t="s">
        <v>35</v>
      </c>
      <c r="F5">
        <v>1040</v>
      </c>
      <c r="G5" s="96" t="s">
        <v>2221</v>
      </c>
      <c r="H5" t="s">
        <v>35</v>
      </c>
      <c r="J5" s="86" t="s">
        <v>1376</v>
      </c>
      <c r="K5" s="86" t="s">
        <v>32</v>
      </c>
      <c r="M5" s="86" t="s">
        <v>30</v>
      </c>
      <c r="O5" s="71" t="s">
        <v>2264</v>
      </c>
      <c r="P5" s="155">
        <v>240</v>
      </c>
      <c r="Q5" s="71" t="s">
        <v>2039</v>
      </c>
      <c r="R5" s="155"/>
    </row>
    <row r="6" spans="1:18" x14ac:dyDescent="0.2">
      <c r="A6" s="94">
        <v>1050</v>
      </c>
      <c r="B6" t="s">
        <v>35</v>
      </c>
      <c r="C6" t="s">
        <v>2222</v>
      </c>
      <c r="D6" t="s">
        <v>35</v>
      </c>
      <c r="F6">
        <v>1050</v>
      </c>
      <c r="G6" s="96" t="s">
        <v>2222</v>
      </c>
      <c r="H6" t="s">
        <v>35</v>
      </c>
      <c r="J6" s="86" t="s">
        <v>1239</v>
      </c>
      <c r="K6" s="86" t="s">
        <v>32</v>
      </c>
      <c r="M6" s="86" t="s">
        <v>29</v>
      </c>
      <c r="O6" s="71" t="s">
        <v>2266</v>
      </c>
      <c r="P6" s="155">
        <v>160</v>
      </c>
    </row>
    <row r="7" spans="1:18" x14ac:dyDescent="0.2">
      <c r="A7" s="94">
        <v>1060</v>
      </c>
      <c r="B7" t="s">
        <v>35</v>
      </c>
      <c r="C7" t="s">
        <v>2223</v>
      </c>
      <c r="D7" t="s">
        <v>35</v>
      </c>
      <c r="F7">
        <v>1060</v>
      </c>
      <c r="G7" s="96" t="s">
        <v>2223</v>
      </c>
      <c r="H7" t="s">
        <v>35</v>
      </c>
      <c r="J7" s="86" t="s">
        <v>1222</v>
      </c>
      <c r="K7" s="86" t="s">
        <v>32</v>
      </c>
      <c r="M7" s="86" t="s">
        <v>34</v>
      </c>
      <c r="O7" s="71" t="s">
        <v>2282</v>
      </c>
      <c r="P7" s="155">
        <v>80</v>
      </c>
    </row>
    <row r="8" spans="1:18" x14ac:dyDescent="0.2">
      <c r="A8" s="94">
        <v>1070</v>
      </c>
      <c r="B8" t="s">
        <v>35</v>
      </c>
      <c r="C8" t="s">
        <v>2224</v>
      </c>
      <c r="D8" t="s">
        <v>35</v>
      </c>
      <c r="F8">
        <v>1070</v>
      </c>
      <c r="G8" s="96" t="s">
        <v>2224</v>
      </c>
      <c r="H8" t="s">
        <v>35</v>
      </c>
      <c r="J8" s="86" t="s">
        <v>1257</v>
      </c>
      <c r="K8" s="86" t="s">
        <v>32</v>
      </c>
      <c r="M8" s="86" t="s">
        <v>28</v>
      </c>
      <c r="O8" s="71" t="s">
        <v>2265</v>
      </c>
      <c r="P8" s="155">
        <v>240</v>
      </c>
    </row>
    <row r="9" spans="1:18" x14ac:dyDescent="0.2">
      <c r="A9" s="94">
        <v>1080</v>
      </c>
      <c r="B9" t="s">
        <v>35</v>
      </c>
      <c r="C9" t="s">
        <v>2225</v>
      </c>
      <c r="D9" t="s">
        <v>35</v>
      </c>
      <c r="F9">
        <v>1080</v>
      </c>
      <c r="G9" s="96" t="s">
        <v>2225</v>
      </c>
      <c r="H9" t="s">
        <v>35</v>
      </c>
      <c r="J9" s="86" t="s">
        <v>1262</v>
      </c>
      <c r="K9" s="86" t="s">
        <v>32</v>
      </c>
      <c r="M9" s="86" t="s">
        <v>50</v>
      </c>
      <c r="O9" s="71" t="s">
        <v>2267</v>
      </c>
      <c r="P9" s="155">
        <v>160</v>
      </c>
    </row>
    <row r="10" spans="1:18" x14ac:dyDescent="0.2">
      <c r="A10" s="94">
        <v>1090</v>
      </c>
      <c r="B10" t="s">
        <v>35</v>
      </c>
      <c r="C10" t="s">
        <v>2226</v>
      </c>
      <c r="D10" t="s">
        <v>35</v>
      </c>
      <c r="F10">
        <v>1090</v>
      </c>
      <c r="G10" s="96" t="s">
        <v>2226</v>
      </c>
      <c r="H10" t="s">
        <v>35</v>
      </c>
      <c r="J10" s="86" t="s">
        <v>2204</v>
      </c>
      <c r="K10" s="86" t="s">
        <v>32</v>
      </c>
      <c r="M10" s="86" t="s">
        <v>35</v>
      </c>
      <c r="O10" s="71" t="s">
        <v>2283</v>
      </c>
      <c r="P10" s="155">
        <v>80</v>
      </c>
    </row>
    <row r="11" spans="1:18" x14ac:dyDescent="0.2">
      <c r="A11" s="94">
        <v>1100</v>
      </c>
      <c r="B11" t="s">
        <v>35</v>
      </c>
      <c r="C11" t="s">
        <v>2227</v>
      </c>
      <c r="D11" t="s">
        <v>35</v>
      </c>
      <c r="F11">
        <v>1100</v>
      </c>
      <c r="G11" s="96" t="s">
        <v>2227</v>
      </c>
      <c r="H11" t="s">
        <v>35</v>
      </c>
      <c r="J11" s="86" t="s">
        <v>1666</v>
      </c>
      <c r="K11" s="86" t="s">
        <v>33</v>
      </c>
      <c r="O11" s="155" t="s">
        <v>2288</v>
      </c>
      <c r="P11" s="155">
        <v>240</v>
      </c>
    </row>
    <row r="12" spans="1:18" x14ac:dyDescent="0.2">
      <c r="A12" s="94">
        <v>1110</v>
      </c>
      <c r="B12" t="s">
        <v>35</v>
      </c>
      <c r="C12" t="s">
        <v>2228</v>
      </c>
      <c r="D12" t="s">
        <v>35</v>
      </c>
      <c r="F12">
        <v>1110</v>
      </c>
      <c r="G12" s="96" t="s">
        <v>2228</v>
      </c>
      <c r="H12" t="s">
        <v>35</v>
      </c>
      <c r="J12" s="86" t="s">
        <v>1540</v>
      </c>
      <c r="K12" s="86" t="s">
        <v>33</v>
      </c>
      <c r="O12" s="155" t="s">
        <v>2289</v>
      </c>
      <c r="P12" s="155">
        <v>160</v>
      </c>
    </row>
    <row r="13" spans="1:18" x14ac:dyDescent="0.2">
      <c r="A13" s="94">
        <v>1120</v>
      </c>
      <c r="B13" t="s">
        <v>35</v>
      </c>
      <c r="C13" t="s">
        <v>2229</v>
      </c>
      <c r="D13" t="s">
        <v>35</v>
      </c>
      <c r="F13">
        <v>1120</v>
      </c>
      <c r="G13" s="96" t="s">
        <v>2229</v>
      </c>
      <c r="H13" t="s">
        <v>35</v>
      </c>
      <c r="J13" s="86" t="s">
        <v>1644</v>
      </c>
      <c r="K13" s="86" t="s">
        <v>33</v>
      </c>
      <c r="O13" s="155" t="s">
        <v>2290</v>
      </c>
      <c r="P13" s="155">
        <v>80</v>
      </c>
    </row>
    <row r="14" spans="1:18" x14ac:dyDescent="0.2">
      <c r="A14" s="94">
        <v>1130</v>
      </c>
      <c r="B14" t="s">
        <v>35</v>
      </c>
      <c r="C14" t="s">
        <v>2230</v>
      </c>
      <c r="D14" t="s">
        <v>35</v>
      </c>
      <c r="F14">
        <v>1130</v>
      </c>
      <c r="G14" s="96" t="s">
        <v>2230</v>
      </c>
      <c r="H14" t="s">
        <v>35</v>
      </c>
      <c r="J14" s="86" t="s">
        <v>2195</v>
      </c>
      <c r="K14" s="86" t="s">
        <v>33</v>
      </c>
      <c r="O14" s="155" t="s">
        <v>2291</v>
      </c>
      <c r="P14" s="155">
        <v>240</v>
      </c>
    </row>
    <row r="15" spans="1:18" x14ac:dyDescent="0.2">
      <c r="A15" s="94">
        <v>1140</v>
      </c>
      <c r="B15" t="s">
        <v>35</v>
      </c>
      <c r="C15" t="s">
        <v>2231</v>
      </c>
      <c r="D15" t="s">
        <v>35</v>
      </c>
      <c r="F15">
        <v>1140</v>
      </c>
      <c r="G15" s="96" t="s">
        <v>2231</v>
      </c>
      <c r="H15" t="s">
        <v>35</v>
      </c>
      <c r="J15" s="86" t="s">
        <v>1649</v>
      </c>
      <c r="K15" s="86" t="s">
        <v>33</v>
      </c>
      <c r="O15" s="155" t="s">
        <v>2292</v>
      </c>
      <c r="P15" s="155">
        <v>160</v>
      </c>
    </row>
    <row r="16" spans="1:18" x14ac:dyDescent="0.2">
      <c r="A16" s="94">
        <v>1150</v>
      </c>
      <c r="B16" t="s">
        <v>35</v>
      </c>
      <c r="C16" t="s">
        <v>2232</v>
      </c>
      <c r="D16" t="s">
        <v>35</v>
      </c>
      <c r="F16">
        <v>1150</v>
      </c>
      <c r="G16" s="96" t="s">
        <v>2232</v>
      </c>
      <c r="H16" t="s">
        <v>35</v>
      </c>
      <c r="J16" s="86" t="s">
        <v>1557</v>
      </c>
      <c r="K16" s="86" t="s">
        <v>33</v>
      </c>
      <c r="O16" s="155" t="s">
        <v>2293</v>
      </c>
      <c r="P16" s="155">
        <v>80</v>
      </c>
    </row>
    <row r="17" spans="1:36" x14ac:dyDescent="0.2">
      <c r="A17" s="94">
        <v>1160</v>
      </c>
      <c r="B17" t="s">
        <v>35</v>
      </c>
      <c r="C17" t="s">
        <v>2233</v>
      </c>
      <c r="D17" t="s">
        <v>35</v>
      </c>
      <c r="F17">
        <v>1160</v>
      </c>
      <c r="G17" s="96" t="s">
        <v>2233</v>
      </c>
      <c r="H17" t="s">
        <v>35</v>
      </c>
      <c r="J17" s="86" t="s">
        <v>1661</v>
      </c>
      <c r="K17" s="86" t="s">
        <v>33</v>
      </c>
      <c r="O17" s="71" t="s">
        <v>2294</v>
      </c>
      <c r="P17" s="155">
        <v>240</v>
      </c>
    </row>
    <row r="18" spans="1:36" x14ac:dyDescent="0.2">
      <c r="A18" s="94">
        <v>1170</v>
      </c>
      <c r="B18" t="s">
        <v>35</v>
      </c>
      <c r="C18" t="s">
        <v>2234</v>
      </c>
      <c r="D18" t="s">
        <v>35</v>
      </c>
      <c r="F18">
        <v>1170</v>
      </c>
      <c r="G18" s="96" t="s">
        <v>2234</v>
      </c>
      <c r="H18" t="s">
        <v>35</v>
      </c>
      <c r="J18" s="86" t="s">
        <v>2196</v>
      </c>
      <c r="K18" s="86" t="s">
        <v>33</v>
      </c>
    </row>
    <row r="19" spans="1:36" x14ac:dyDescent="0.2">
      <c r="A19" s="94">
        <v>1180</v>
      </c>
      <c r="B19" t="s">
        <v>35</v>
      </c>
      <c r="C19" t="s">
        <v>2235</v>
      </c>
      <c r="D19" t="s">
        <v>35</v>
      </c>
      <c r="F19">
        <v>1180</v>
      </c>
      <c r="G19" s="96" t="s">
        <v>2235</v>
      </c>
      <c r="H19" t="s">
        <v>35</v>
      </c>
      <c r="J19" s="86" t="s">
        <v>1492</v>
      </c>
      <c r="K19" s="86" t="s">
        <v>33</v>
      </c>
    </row>
    <row r="20" spans="1:36" x14ac:dyDescent="0.2">
      <c r="A20" s="94">
        <v>1190</v>
      </c>
      <c r="B20" t="s">
        <v>35</v>
      </c>
      <c r="C20" t="s">
        <v>2236</v>
      </c>
      <c r="D20" t="s">
        <v>35</v>
      </c>
      <c r="F20">
        <v>1190</v>
      </c>
      <c r="G20" s="96" t="s">
        <v>2236</v>
      </c>
      <c r="H20" t="s">
        <v>35</v>
      </c>
      <c r="J20" s="86" t="s">
        <v>1521</v>
      </c>
      <c r="K20" s="86" t="s">
        <v>33</v>
      </c>
      <c r="M20" s="94"/>
    </row>
    <row r="21" spans="1:36" x14ac:dyDescent="0.2">
      <c r="A21" s="94">
        <v>1200</v>
      </c>
      <c r="B21" t="s">
        <v>35</v>
      </c>
      <c r="C21" t="s">
        <v>2237</v>
      </c>
      <c r="D21" t="s">
        <v>35</v>
      </c>
      <c r="F21">
        <v>1200</v>
      </c>
      <c r="G21" s="96" t="s">
        <v>2237</v>
      </c>
      <c r="H21" t="s">
        <v>35</v>
      </c>
      <c r="J21" s="86" t="s">
        <v>335</v>
      </c>
      <c r="K21" s="86" t="s">
        <v>31</v>
      </c>
      <c r="M21" s="94"/>
    </row>
    <row r="22" spans="1:36" x14ac:dyDescent="0.2">
      <c r="A22" s="94">
        <v>1210</v>
      </c>
      <c r="B22" t="s">
        <v>35</v>
      </c>
      <c r="C22" t="s">
        <v>2238</v>
      </c>
      <c r="D22" t="s">
        <v>35</v>
      </c>
      <c r="F22">
        <v>1210</v>
      </c>
      <c r="G22" s="96" t="s">
        <v>2238</v>
      </c>
      <c r="H22" t="s">
        <v>35</v>
      </c>
      <c r="J22" s="86" t="s">
        <v>209</v>
      </c>
      <c r="K22" s="86" t="s">
        <v>31</v>
      </c>
      <c r="M22" s="94"/>
    </row>
    <row r="23" spans="1:36" x14ac:dyDescent="0.2">
      <c r="A23" s="94">
        <v>1220</v>
      </c>
      <c r="B23" t="s">
        <v>35</v>
      </c>
      <c r="C23" t="s">
        <v>2239</v>
      </c>
      <c r="D23" t="s">
        <v>35</v>
      </c>
      <c r="F23">
        <v>1220</v>
      </c>
      <c r="G23" s="96" t="s">
        <v>2239</v>
      </c>
      <c r="H23" t="s">
        <v>35</v>
      </c>
      <c r="J23" s="86" t="s">
        <v>195</v>
      </c>
      <c r="K23" s="86" t="s">
        <v>31</v>
      </c>
      <c r="M23" s="94"/>
      <c r="O23" s="94"/>
    </row>
    <row r="24" spans="1:36" x14ac:dyDescent="0.2">
      <c r="A24" s="94">
        <v>1230</v>
      </c>
      <c r="B24" t="s">
        <v>35</v>
      </c>
      <c r="C24" t="s">
        <v>2240</v>
      </c>
      <c r="D24" t="s">
        <v>35</v>
      </c>
      <c r="F24">
        <v>1230</v>
      </c>
      <c r="G24" s="96" t="s">
        <v>2240</v>
      </c>
      <c r="H24" t="s">
        <v>35</v>
      </c>
      <c r="J24" s="86" t="s">
        <v>131</v>
      </c>
      <c r="K24" s="86" t="s">
        <v>31</v>
      </c>
      <c r="M24" s="94"/>
    </row>
    <row r="25" spans="1:36" x14ac:dyDescent="0.2">
      <c r="A25" s="94">
        <v>2000</v>
      </c>
      <c r="B25" t="s">
        <v>71</v>
      </c>
      <c r="C25" t="s">
        <v>92</v>
      </c>
      <c r="D25">
        <f>SUMIF(Tabelle8[Kursniveau],HT!O2,Tabelle8[Maximale Anzahl der Kursplätze])</f>
        <v>0</v>
      </c>
      <c r="F25">
        <v>2000</v>
      </c>
      <c r="G25" s="96" t="s">
        <v>92</v>
      </c>
      <c r="H25" t="s">
        <v>31</v>
      </c>
      <c r="J25" s="86" t="s">
        <v>470</v>
      </c>
      <c r="K25" s="86" t="s">
        <v>31</v>
      </c>
      <c r="M25" s="94"/>
    </row>
    <row r="26" spans="1:36" x14ac:dyDescent="0.2">
      <c r="A26" s="94">
        <v>2002</v>
      </c>
      <c r="B26" t="s">
        <v>72</v>
      </c>
      <c r="C26" t="s">
        <v>92</v>
      </c>
      <c r="D26" t="s">
        <v>31</v>
      </c>
      <c r="F26">
        <v>2002</v>
      </c>
      <c r="G26" s="96" t="s">
        <v>92</v>
      </c>
      <c r="H26" t="s">
        <v>31</v>
      </c>
      <c r="J26" s="86" t="s">
        <v>77</v>
      </c>
      <c r="K26" s="86" t="s">
        <v>31</v>
      </c>
      <c r="M26" s="94"/>
    </row>
    <row r="27" spans="1:36" x14ac:dyDescent="0.2">
      <c r="A27" s="94">
        <v>2003</v>
      </c>
      <c r="B27" t="s">
        <v>73</v>
      </c>
      <c r="C27" t="s">
        <v>92</v>
      </c>
      <c r="D27" t="s">
        <v>31</v>
      </c>
      <c r="F27">
        <v>2003</v>
      </c>
      <c r="G27" s="96" t="s">
        <v>92</v>
      </c>
      <c r="H27" t="s">
        <v>31</v>
      </c>
      <c r="J27" s="86" t="s">
        <v>400</v>
      </c>
      <c r="K27" s="86" t="s">
        <v>31</v>
      </c>
      <c r="M27" s="94"/>
    </row>
    <row r="28" spans="1:36" x14ac:dyDescent="0.2">
      <c r="A28" s="94">
        <v>2004</v>
      </c>
      <c r="B28" t="s">
        <v>74</v>
      </c>
      <c r="C28" t="s">
        <v>92</v>
      </c>
      <c r="D28" t="s">
        <v>31</v>
      </c>
      <c r="F28">
        <v>2004</v>
      </c>
      <c r="G28" s="96" t="s">
        <v>92</v>
      </c>
      <c r="H28" t="s">
        <v>31</v>
      </c>
      <c r="J28" s="86" t="s">
        <v>92</v>
      </c>
      <c r="K28" s="86" t="s">
        <v>31</v>
      </c>
      <c r="M28" s="94"/>
      <c r="P28" s="94"/>
    </row>
    <row r="29" spans="1:36" x14ac:dyDescent="0.2">
      <c r="A29" s="94">
        <v>2011</v>
      </c>
      <c r="B29" t="s">
        <v>75</v>
      </c>
      <c r="C29" t="s">
        <v>92</v>
      </c>
      <c r="D29" t="s">
        <v>31</v>
      </c>
      <c r="F29">
        <v>2011</v>
      </c>
      <c r="G29" s="96" t="s">
        <v>92</v>
      </c>
      <c r="H29" t="s">
        <v>31</v>
      </c>
      <c r="J29" s="86" t="s">
        <v>2209</v>
      </c>
      <c r="K29" s="86" t="s">
        <v>31</v>
      </c>
      <c r="M29" s="94"/>
    </row>
    <row r="30" spans="1:36" x14ac:dyDescent="0.2">
      <c r="A30" s="94">
        <v>2013</v>
      </c>
      <c r="B30" t="s">
        <v>76</v>
      </c>
      <c r="C30" t="s">
        <v>77</v>
      </c>
      <c r="D30" t="s">
        <v>31</v>
      </c>
      <c r="F30">
        <v>2013</v>
      </c>
      <c r="G30" s="96" t="s">
        <v>77</v>
      </c>
      <c r="H30" t="s">
        <v>31</v>
      </c>
      <c r="J30" s="86" t="s">
        <v>2205</v>
      </c>
      <c r="K30" s="86" t="s">
        <v>31</v>
      </c>
      <c r="M30" s="94"/>
      <c r="N30" s="94"/>
      <c r="Q30" s="94"/>
      <c r="R30" s="94"/>
      <c r="S30" s="94"/>
      <c r="T30" s="94"/>
      <c r="U30" s="94"/>
      <c r="V30" s="94"/>
      <c r="W30" s="94"/>
      <c r="X30" s="94"/>
      <c r="Y30" s="94"/>
      <c r="Z30" s="94"/>
      <c r="AA30" s="94"/>
      <c r="AB30" s="94"/>
      <c r="AC30" s="94"/>
      <c r="AD30" s="94"/>
      <c r="AE30" s="94"/>
      <c r="AF30" s="94"/>
      <c r="AG30" s="94"/>
      <c r="AH30" s="94"/>
      <c r="AI30" s="94"/>
      <c r="AJ30" s="94"/>
    </row>
    <row r="31" spans="1:36" x14ac:dyDescent="0.2">
      <c r="A31" s="94">
        <v>2020</v>
      </c>
      <c r="B31" t="s">
        <v>1713</v>
      </c>
      <c r="C31" t="s">
        <v>77</v>
      </c>
      <c r="D31" t="s">
        <v>31</v>
      </c>
      <c r="F31">
        <v>2020</v>
      </c>
      <c r="G31" s="96" t="s">
        <v>77</v>
      </c>
      <c r="H31" t="s">
        <v>31</v>
      </c>
      <c r="J31" s="86" t="s">
        <v>306</v>
      </c>
      <c r="K31" s="86" t="s">
        <v>31</v>
      </c>
      <c r="M31" s="94"/>
    </row>
    <row r="32" spans="1:36" x14ac:dyDescent="0.2">
      <c r="A32" s="94">
        <v>2020</v>
      </c>
      <c r="B32" t="s">
        <v>77</v>
      </c>
      <c r="C32" t="s">
        <v>77</v>
      </c>
      <c r="D32" t="s">
        <v>31</v>
      </c>
      <c r="F32">
        <v>2024</v>
      </c>
      <c r="G32" s="96" t="s">
        <v>77</v>
      </c>
      <c r="H32" t="s">
        <v>31</v>
      </c>
      <c r="J32" s="86" t="s">
        <v>366</v>
      </c>
      <c r="K32" s="86" t="s">
        <v>31</v>
      </c>
      <c r="M32" s="94"/>
    </row>
    <row r="33" spans="1:13" x14ac:dyDescent="0.2">
      <c r="A33" s="94">
        <v>2024</v>
      </c>
      <c r="B33" t="s">
        <v>78</v>
      </c>
      <c r="C33" t="s">
        <v>77</v>
      </c>
      <c r="D33" t="s">
        <v>31</v>
      </c>
      <c r="F33">
        <v>2033</v>
      </c>
      <c r="G33" s="96" t="s">
        <v>77</v>
      </c>
      <c r="H33" t="s">
        <v>31</v>
      </c>
      <c r="J33" s="86" t="s">
        <v>102</v>
      </c>
      <c r="K33" s="86" t="s">
        <v>31</v>
      </c>
      <c r="M33" s="94"/>
    </row>
    <row r="34" spans="1:13" x14ac:dyDescent="0.2">
      <c r="A34" s="94">
        <v>2033</v>
      </c>
      <c r="B34" t="s">
        <v>1716</v>
      </c>
      <c r="C34" t="s">
        <v>77</v>
      </c>
      <c r="D34" t="s">
        <v>31</v>
      </c>
      <c r="F34">
        <v>2034</v>
      </c>
      <c r="G34" s="96" t="s">
        <v>102</v>
      </c>
      <c r="H34" t="s">
        <v>31</v>
      </c>
      <c r="J34" s="86" t="s">
        <v>162</v>
      </c>
      <c r="K34" s="86" t="s">
        <v>31</v>
      </c>
      <c r="M34" s="94"/>
    </row>
    <row r="35" spans="1:13" x14ac:dyDescent="0.2">
      <c r="A35" s="94">
        <v>2034</v>
      </c>
      <c r="B35" t="s">
        <v>79</v>
      </c>
      <c r="C35" t="s">
        <v>102</v>
      </c>
      <c r="D35" t="s">
        <v>31</v>
      </c>
      <c r="F35">
        <v>2041</v>
      </c>
      <c r="G35" s="96" t="s">
        <v>77</v>
      </c>
      <c r="H35" t="s">
        <v>31</v>
      </c>
      <c r="J35" s="86" t="s">
        <v>235</v>
      </c>
      <c r="K35" s="86" t="s">
        <v>31</v>
      </c>
      <c r="M35" s="94"/>
    </row>
    <row r="36" spans="1:13" x14ac:dyDescent="0.2">
      <c r="A36" s="94">
        <v>2041</v>
      </c>
      <c r="B36" t="s">
        <v>80</v>
      </c>
      <c r="C36" t="s">
        <v>77</v>
      </c>
      <c r="D36" t="s">
        <v>31</v>
      </c>
      <c r="F36">
        <v>2042</v>
      </c>
      <c r="G36" s="96" t="s">
        <v>77</v>
      </c>
      <c r="H36" t="s">
        <v>31</v>
      </c>
      <c r="J36" s="86" t="s">
        <v>2210</v>
      </c>
      <c r="K36" s="86" t="s">
        <v>31</v>
      </c>
      <c r="M36" s="94"/>
    </row>
    <row r="37" spans="1:13" x14ac:dyDescent="0.2">
      <c r="A37" s="94">
        <v>2042</v>
      </c>
      <c r="B37" t="s">
        <v>81</v>
      </c>
      <c r="C37" t="s">
        <v>77</v>
      </c>
      <c r="D37" t="s">
        <v>31</v>
      </c>
      <c r="F37">
        <v>2051</v>
      </c>
      <c r="G37" s="96" t="s">
        <v>77</v>
      </c>
      <c r="H37" t="s">
        <v>31</v>
      </c>
      <c r="J37" s="86" t="s">
        <v>2206</v>
      </c>
      <c r="K37" s="86" t="s">
        <v>31</v>
      </c>
      <c r="M37" s="94"/>
    </row>
    <row r="38" spans="1:13" x14ac:dyDescent="0.2">
      <c r="A38" s="94">
        <v>2051</v>
      </c>
      <c r="B38" t="s">
        <v>82</v>
      </c>
      <c r="C38" t="s">
        <v>77</v>
      </c>
      <c r="D38" t="s">
        <v>31</v>
      </c>
      <c r="F38">
        <v>2052</v>
      </c>
      <c r="G38" s="96" t="s">
        <v>77</v>
      </c>
      <c r="H38" t="s">
        <v>31</v>
      </c>
      <c r="J38" s="86" t="s">
        <v>331</v>
      </c>
      <c r="K38" s="86" t="s">
        <v>31</v>
      </c>
      <c r="M38" s="94"/>
    </row>
    <row r="39" spans="1:13" x14ac:dyDescent="0.2">
      <c r="A39" s="94">
        <v>2052</v>
      </c>
      <c r="B39" t="s">
        <v>1717</v>
      </c>
      <c r="C39" t="s">
        <v>77</v>
      </c>
      <c r="D39" t="s">
        <v>31</v>
      </c>
      <c r="F39">
        <v>2054</v>
      </c>
      <c r="G39" s="96" t="s">
        <v>77</v>
      </c>
      <c r="H39" t="s">
        <v>31</v>
      </c>
      <c r="J39" s="86" t="s">
        <v>1792</v>
      </c>
      <c r="K39" s="86" t="s">
        <v>31</v>
      </c>
      <c r="M39" s="94"/>
    </row>
    <row r="40" spans="1:13" x14ac:dyDescent="0.2">
      <c r="A40" s="94">
        <v>2054</v>
      </c>
      <c r="B40" t="s">
        <v>1712</v>
      </c>
      <c r="C40" t="s">
        <v>77</v>
      </c>
      <c r="D40" t="s">
        <v>31</v>
      </c>
      <c r="F40">
        <v>2061</v>
      </c>
      <c r="G40" s="96" t="s">
        <v>77</v>
      </c>
      <c r="H40" t="s">
        <v>31</v>
      </c>
      <c r="J40" s="86" t="s">
        <v>441</v>
      </c>
      <c r="K40" s="86" t="s">
        <v>31</v>
      </c>
      <c r="M40" s="94"/>
    </row>
    <row r="41" spans="1:13" x14ac:dyDescent="0.2">
      <c r="A41" s="94">
        <v>2054</v>
      </c>
      <c r="B41" t="s">
        <v>83</v>
      </c>
      <c r="C41" t="s">
        <v>77</v>
      </c>
      <c r="D41" t="s">
        <v>31</v>
      </c>
      <c r="F41">
        <v>2062</v>
      </c>
      <c r="G41" s="96" t="s">
        <v>77</v>
      </c>
      <c r="H41" t="s">
        <v>31</v>
      </c>
      <c r="J41" s="86" t="s">
        <v>2207</v>
      </c>
      <c r="K41" s="86" t="s">
        <v>31</v>
      </c>
      <c r="M41" s="94"/>
    </row>
    <row r="42" spans="1:13" x14ac:dyDescent="0.2">
      <c r="A42" s="94">
        <v>2061</v>
      </c>
      <c r="B42" t="s">
        <v>84</v>
      </c>
      <c r="C42" t="s">
        <v>77</v>
      </c>
      <c r="D42" t="s">
        <v>31</v>
      </c>
      <c r="F42">
        <v>2070</v>
      </c>
      <c r="G42" s="96" t="s">
        <v>77</v>
      </c>
      <c r="H42" t="s">
        <v>31</v>
      </c>
      <c r="J42" s="86" t="s">
        <v>2211</v>
      </c>
      <c r="K42" s="86" t="s">
        <v>31</v>
      </c>
      <c r="M42" s="94"/>
    </row>
    <row r="43" spans="1:13" x14ac:dyDescent="0.2">
      <c r="A43" s="94">
        <v>2062</v>
      </c>
      <c r="B43" t="s">
        <v>1719</v>
      </c>
      <c r="C43" t="s">
        <v>77</v>
      </c>
      <c r="D43" t="s">
        <v>31</v>
      </c>
      <c r="F43">
        <v>2073</v>
      </c>
      <c r="G43" s="96" t="s">
        <v>77</v>
      </c>
      <c r="H43" t="s">
        <v>31</v>
      </c>
      <c r="J43" s="86" t="s">
        <v>2208</v>
      </c>
      <c r="K43" s="86" t="s">
        <v>31</v>
      </c>
      <c r="M43" s="94"/>
    </row>
    <row r="44" spans="1:13" x14ac:dyDescent="0.2">
      <c r="A44" s="94">
        <v>2070</v>
      </c>
      <c r="B44" t="s">
        <v>85</v>
      </c>
      <c r="C44" t="s">
        <v>77</v>
      </c>
      <c r="D44" t="s">
        <v>31</v>
      </c>
      <c r="F44">
        <v>2074</v>
      </c>
      <c r="G44" s="96" t="s">
        <v>77</v>
      </c>
      <c r="H44" t="s">
        <v>31</v>
      </c>
      <c r="J44" s="86" t="s">
        <v>457</v>
      </c>
      <c r="K44" s="86" t="s">
        <v>31</v>
      </c>
      <c r="M44" s="94"/>
    </row>
    <row r="45" spans="1:13" x14ac:dyDescent="0.2">
      <c r="A45" s="94">
        <v>2073</v>
      </c>
      <c r="B45" t="s">
        <v>86</v>
      </c>
      <c r="C45" t="s">
        <v>77</v>
      </c>
      <c r="D45" t="s">
        <v>31</v>
      </c>
      <c r="F45">
        <v>2083</v>
      </c>
      <c r="G45" s="96" t="s">
        <v>77</v>
      </c>
      <c r="H45" t="s">
        <v>31</v>
      </c>
      <c r="J45" s="86" t="s">
        <v>829</v>
      </c>
      <c r="K45" s="86" t="s">
        <v>30</v>
      </c>
      <c r="M45" s="94"/>
    </row>
    <row r="46" spans="1:13" x14ac:dyDescent="0.2">
      <c r="A46" s="94">
        <v>2074</v>
      </c>
      <c r="B46" t="s">
        <v>1718</v>
      </c>
      <c r="C46" t="s">
        <v>77</v>
      </c>
      <c r="D46" t="s">
        <v>31</v>
      </c>
      <c r="F46">
        <v>2084</v>
      </c>
      <c r="G46" s="96" t="s">
        <v>400</v>
      </c>
      <c r="H46" t="s">
        <v>31</v>
      </c>
      <c r="J46" s="86" t="s">
        <v>484</v>
      </c>
      <c r="K46" s="86" t="s">
        <v>30</v>
      </c>
      <c r="M46" s="94"/>
    </row>
    <row r="47" spans="1:13" x14ac:dyDescent="0.2">
      <c r="A47" s="94">
        <v>2083</v>
      </c>
      <c r="B47" t="s">
        <v>87</v>
      </c>
      <c r="C47" t="s">
        <v>77</v>
      </c>
      <c r="D47" t="s">
        <v>31</v>
      </c>
      <c r="F47">
        <v>2091</v>
      </c>
      <c r="G47" s="96" t="s">
        <v>400</v>
      </c>
      <c r="H47" t="s">
        <v>31</v>
      </c>
      <c r="J47" s="86" t="s">
        <v>546</v>
      </c>
      <c r="K47" s="86" t="s">
        <v>30</v>
      </c>
      <c r="M47" s="94"/>
    </row>
    <row r="48" spans="1:13" x14ac:dyDescent="0.2">
      <c r="A48" s="94">
        <v>2084</v>
      </c>
      <c r="B48" t="s">
        <v>88</v>
      </c>
      <c r="C48" t="s">
        <v>400</v>
      </c>
      <c r="D48" t="s">
        <v>31</v>
      </c>
      <c r="F48">
        <v>2093</v>
      </c>
      <c r="G48" s="96" t="s">
        <v>400</v>
      </c>
      <c r="H48" t="s">
        <v>31</v>
      </c>
      <c r="J48" s="86" t="s">
        <v>715</v>
      </c>
      <c r="K48" s="86" t="s">
        <v>30</v>
      </c>
      <c r="M48" s="94"/>
    </row>
    <row r="49" spans="1:13" x14ac:dyDescent="0.2">
      <c r="A49" s="94">
        <v>2091</v>
      </c>
      <c r="B49" t="s">
        <v>89</v>
      </c>
      <c r="C49" t="s">
        <v>400</v>
      </c>
      <c r="D49" t="s">
        <v>31</v>
      </c>
      <c r="F49">
        <v>2095</v>
      </c>
      <c r="G49" s="96" t="s">
        <v>400</v>
      </c>
      <c r="H49" t="s">
        <v>31</v>
      </c>
      <c r="J49" s="86" t="s">
        <v>674</v>
      </c>
      <c r="K49" s="86" t="s">
        <v>30</v>
      </c>
      <c r="M49" s="94"/>
    </row>
    <row r="50" spans="1:13" x14ac:dyDescent="0.2">
      <c r="A50" s="94">
        <v>2093</v>
      </c>
      <c r="B50" t="s">
        <v>91</v>
      </c>
      <c r="C50" t="s">
        <v>400</v>
      </c>
      <c r="D50" t="s">
        <v>31</v>
      </c>
      <c r="F50">
        <v>2100</v>
      </c>
      <c r="G50" s="96" t="s">
        <v>92</v>
      </c>
      <c r="H50" t="s">
        <v>31</v>
      </c>
      <c r="J50" s="86" t="s">
        <v>615</v>
      </c>
      <c r="K50" s="86" t="s">
        <v>30</v>
      </c>
      <c r="M50" s="94"/>
    </row>
    <row r="51" spans="1:13" x14ac:dyDescent="0.2">
      <c r="A51" s="94">
        <v>2095</v>
      </c>
      <c r="B51" t="s">
        <v>1721</v>
      </c>
      <c r="C51" t="s">
        <v>400</v>
      </c>
      <c r="D51" t="s">
        <v>31</v>
      </c>
      <c r="F51">
        <v>2102</v>
      </c>
      <c r="G51" s="96" t="s">
        <v>92</v>
      </c>
      <c r="H51" t="s">
        <v>31</v>
      </c>
      <c r="J51" s="86" t="s">
        <v>2212</v>
      </c>
      <c r="K51" s="86" t="s">
        <v>30</v>
      </c>
      <c r="M51" s="94"/>
    </row>
    <row r="52" spans="1:13" x14ac:dyDescent="0.2">
      <c r="A52" s="94">
        <v>2100</v>
      </c>
      <c r="B52" t="s">
        <v>92</v>
      </c>
      <c r="C52" t="s">
        <v>92</v>
      </c>
      <c r="D52" t="s">
        <v>31</v>
      </c>
      <c r="F52">
        <v>2103</v>
      </c>
      <c r="G52" s="96" t="s">
        <v>92</v>
      </c>
      <c r="H52" t="s">
        <v>31</v>
      </c>
      <c r="J52" s="86" t="s">
        <v>2197</v>
      </c>
      <c r="K52" s="86" t="s">
        <v>30</v>
      </c>
      <c r="M52" s="94"/>
    </row>
    <row r="53" spans="1:13" x14ac:dyDescent="0.2">
      <c r="A53" s="94">
        <v>2100</v>
      </c>
      <c r="B53" t="s">
        <v>1728</v>
      </c>
      <c r="C53" t="s">
        <v>92</v>
      </c>
      <c r="D53" t="s">
        <v>31</v>
      </c>
      <c r="F53">
        <v>2104</v>
      </c>
      <c r="G53" s="96" t="s">
        <v>92</v>
      </c>
      <c r="H53" t="s">
        <v>31</v>
      </c>
      <c r="J53" s="86" t="s">
        <v>567</v>
      </c>
      <c r="K53" s="86" t="s">
        <v>30</v>
      </c>
      <c r="M53" s="94"/>
    </row>
    <row r="54" spans="1:13" x14ac:dyDescent="0.2">
      <c r="A54" s="94">
        <v>2100</v>
      </c>
      <c r="B54" t="s">
        <v>1730</v>
      </c>
      <c r="C54" t="s">
        <v>92</v>
      </c>
      <c r="D54" t="s">
        <v>31</v>
      </c>
      <c r="F54">
        <v>2111</v>
      </c>
      <c r="G54" s="96" t="s">
        <v>92</v>
      </c>
      <c r="H54" t="s">
        <v>31</v>
      </c>
      <c r="J54" s="86" t="s">
        <v>753</v>
      </c>
      <c r="K54" s="86" t="s">
        <v>30</v>
      </c>
      <c r="M54" s="94"/>
    </row>
    <row r="55" spans="1:13" x14ac:dyDescent="0.2">
      <c r="A55" s="94">
        <v>2102</v>
      </c>
      <c r="B55" t="s">
        <v>93</v>
      </c>
      <c r="C55" t="s">
        <v>92</v>
      </c>
      <c r="D55" t="s">
        <v>31</v>
      </c>
      <c r="F55">
        <v>2114</v>
      </c>
      <c r="G55" s="96" t="s">
        <v>92</v>
      </c>
      <c r="H55" t="s">
        <v>31</v>
      </c>
      <c r="J55" s="86" t="s">
        <v>303</v>
      </c>
      <c r="K55" s="86" t="s">
        <v>30</v>
      </c>
      <c r="M55" s="94"/>
    </row>
    <row r="56" spans="1:13" x14ac:dyDescent="0.2">
      <c r="A56" s="94">
        <v>2102</v>
      </c>
      <c r="B56" t="s">
        <v>1727</v>
      </c>
      <c r="C56" t="s">
        <v>92</v>
      </c>
      <c r="D56" t="s">
        <v>31</v>
      </c>
      <c r="F56">
        <v>2115</v>
      </c>
      <c r="G56" s="96" t="s">
        <v>92</v>
      </c>
      <c r="H56" t="s">
        <v>31</v>
      </c>
      <c r="J56" s="86" t="s">
        <v>704</v>
      </c>
      <c r="K56" s="86" t="s">
        <v>30</v>
      </c>
      <c r="M56" s="94"/>
    </row>
    <row r="57" spans="1:13" x14ac:dyDescent="0.2">
      <c r="A57" s="94">
        <v>2103</v>
      </c>
      <c r="B57" t="s">
        <v>94</v>
      </c>
      <c r="C57" t="s">
        <v>92</v>
      </c>
      <c r="D57" t="s">
        <v>31</v>
      </c>
      <c r="F57">
        <v>2116</v>
      </c>
      <c r="G57" s="96" t="s">
        <v>102</v>
      </c>
      <c r="H57" t="s">
        <v>31</v>
      </c>
      <c r="J57" s="86" t="s">
        <v>2213</v>
      </c>
      <c r="K57" s="86" t="s">
        <v>30</v>
      </c>
      <c r="M57" s="94"/>
    </row>
    <row r="58" spans="1:13" x14ac:dyDescent="0.2">
      <c r="A58" s="94">
        <v>2104</v>
      </c>
      <c r="B58" t="s">
        <v>95</v>
      </c>
      <c r="C58" t="s">
        <v>92</v>
      </c>
      <c r="D58" t="s">
        <v>31</v>
      </c>
      <c r="F58">
        <v>2120</v>
      </c>
      <c r="G58" s="96" t="s">
        <v>102</v>
      </c>
      <c r="H58" t="s">
        <v>31</v>
      </c>
      <c r="J58" s="86" t="s">
        <v>2198</v>
      </c>
      <c r="K58" s="86" t="s">
        <v>30</v>
      </c>
      <c r="M58" s="94"/>
    </row>
    <row r="59" spans="1:13" x14ac:dyDescent="0.2">
      <c r="A59" s="94">
        <v>2111</v>
      </c>
      <c r="B59" t="s">
        <v>428</v>
      </c>
      <c r="C59" t="s">
        <v>92</v>
      </c>
      <c r="D59" t="s">
        <v>31</v>
      </c>
      <c r="F59">
        <v>2122</v>
      </c>
      <c r="G59" s="96" t="s">
        <v>102</v>
      </c>
      <c r="H59" t="s">
        <v>31</v>
      </c>
      <c r="J59" s="86" t="s">
        <v>1866</v>
      </c>
      <c r="K59" s="86" t="s">
        <v>30</v>
      </c>
      <c r="M59" s="94"/>
    </row>
    <row r="60" spans="1:13" x14ac:dyDescent="0.2">
      <c r="A60" s="94">
        <v>2114</v>
      </c>
      <c r="B60" t="s">
        <v>96</v>
      </c>
      <c r="C60" t="s">
        <v>92</v>
      </c>
      <c r="D60" t="s">
        <v>31</v>
      </c>
      <c r="F60">
        <v>2123</v>
      </c>
      <c r="G60" s="96" t="s">
        <v>102</v>
      </c>
      <c r="H60" t="s">
        <v>31</v>
      </c>
      <c r="J60" s="86" t="s">
        <v>724</v>
      </c>
      <c r="K60" s="86" t="s">
        <v>30</v>
      </c>
      <c r="M60" s="94"/>
    </row>
    <row r="61" spans="1:13" x14ac:dyDescent="0.2">
      <c r="A61" s="94">
        <v>2115</v>
      </c>
      <c r="B61" t="s">
        <v>97</v>
      </c>
      <c r="C61" t="s">
        <v>92</v>
      </c>
      <c r="D61" t="s">
        <v>31</v>
      </c>
      <c r="F61">
        <v>2124</v>
      </c>
      <c r="G61" s="96" t="s">
        <v>102</v>
      </c>
      <c r="H61" t="s">
        <v>31</v>
      </c>
      <c r="J61" s="86" t="s">
        <v>2214</v>
      </c>
      <c r="K61" s="86" t="s">
        <v>30</v>
      </c>
      <c r="M61" s="94"/>
    </row>
    <row r="62" spans="1:13" x14ac:dyDescent="0.2">
      <c r="A62" s="94">
        <v>2116</v>
      </c>
      <c r="B62" t="s">
        <v>98</v>
      </c>
      <c r="C62" t="s">
        <v>102</v>
      </c>
      <c r="D62" t="s">
        <v>31</v>
      </c>
      <c r="F62">
        <v>2126</v>
      </c>
      <c r="G62" s="96" t="s">
        <v>102</v>
      </c>
      <c r="H62" t="s">
        <v>31</v>
      </c>
      <c r="J62" s="86" t="s">
        <v>2199</v>
      </c>
      <c r="K62" s="86" t="s">
        <v>30</v>
      </c>
      <c r="M62" s="94"/>
    </row>
    <row r="63" spans="1:13" x14ac:dyDescent="0.2">
      <c r="A63" s="94">
        <v>2120</v>
      </c>
      <c r="B63" t="s">
        <v>99</v>
      </c>
      <c r="C63" t="s">
        <v>102</v>
      </c>
      <c r="D63" t="s">
        <v>31</v>
      </c>
      <c r="F63">
        <v>2130</v>
      </c>
      <c r="G63" s="96" t="s">
        <v>102</v>
      </c>
      <c r="H63" t="s">
        <v>31</v>
      </c>
      <c r="J63" s="86" t="s">
        <v>842</v>
      </c>
      <c r="K63" s="86" t="s">
        <v>29</v>
      </c>
      <c r="M63" s="94"/>
    </row>
    <row r="64" spans="1:13" x14ac:dyDescent="0.2">
      <c r="A64" s="94">
        <v>2122</v>
      </c>
      <c r="B64" t="s">
        <v>1760</v>
      </c>
      <c r="C64" t="s">
        <v>102</v>
      </c>
      <c r="D64" t="s">
        <v>31</v>
      </c>
      <c r="F64">
        <v>2133</v>
      </c>
      <c r="G64" s="96" t="s">
        <v>102</v>
      </c>
      <c r="H64" t="s">
        <v>31</v>
      </c>
      <c r="J64" s="86" t="s">
        <v>2215</v>
      </c>
      <c r="K64" s="86" t="s">
        <v>29</v>
      </c>
      <c r="M64" s="94"/>
    </row>
    <row r="65" spans="1:13" x14ac:dyDescent="0.2">
      <c r="A65" s="94">
        <v>2123</v>
      </c>
      <c r="B65" t="s">
        <v>1756</v>
      </c>
      <c r="C65" t="s">
        <v>102</v>
      </c>
      <c r="D65" t="s">
        <v>31</v>
      </c>
      <c r="F65">
        <v>2134</v>
      </c>
      <c r="G65" s="96" t="s">
        <v>102</v>
      </c>
      <c r="H65" t="s">
        <v>31</v>
      </c>
      <c r="J65" s="86" t="s">
        <v>2200</v>
      </c>
      <c r="K65" s="86" t="s">
        <v>29</v>
      </c>
      <c r="M65" s="94"/>
    </row>
    <row r="66" spans="1:13" x14ac:dyDescent="0.2">
      <c r="A66" s="94">
        <v>2123</v>
      </c>
      <c r="B66" t="s">
        <v>1757</v>
      </c>
      <c r="C66" t="s">
        <v>102</v>
      </c>
      <c r="D66" t="s">
        <v>31</v>
      </c>
      <c r="F66">
        <v>2135</v>
      </c>
      <c r="G66" s="96" t="s">
        <v>102</v>
      </c>
      <c r="H66" t="s">
        <v>31</v>
      </c>
      <c r="J66" s="86" t="s">
        <v>1901</v>
      </c>
      <c r="K66" s="86" t="s">
        <v>29</v>
      </c>
      <c r="M66" s="94"/>
    </row>
    <row r="67" spans="1:13" x14ac:dyDescent="0.2">
      <c r="A67" s="94">
        <v>2124</v>
      </c>
      <c r="B67" t="s">
        <v>1758</v>
      </c>
      <c r="C67" t="s">
        <v>102</v>
      </c>
      <c r="D67" t="s">
        <v>31</v>
      </c>
      <c r="F67">
        <v>2136</v>
      </c>
      <c r="G67" s="96" t="s">
        <v>102</v>
      </c>
      <c r="H67" t="s">
        <v>31</v>
      </c>
      <c r="J67" s="86" t="s">
        <v>870</v>
      </c>
      <c r="K67" s="86" t="s">
        <v>29</v>
      </c>
      <c r="M67" s="94"/>
    </row>
    <row r="68" spans="1:13" x14ac:dyDescent="0.2">
      <c r="A68" s="94">
        <v>2126</v>
      </c>
      <c r="B68" t="s">
        <v>100</v>
      </c>
      <c r="C68" t="s">
        <v>102</v>
      </c>
      <c r="D68" t="s">
        <v>31</v>
      </c>
      <c r="F68">
        <v>2143</v>
      </c>
      <c r="G68" s="96" t="s">
        <v>102</v>
      </c>
      <c r="H68" t="s">
        <v>31</v>
      </c>
      <c r="J68" s="86" t="s">
        <v>890</v>
      </c>
      <c r="K68" s="86" t="s">
        <v>29</v>
      </c>
      <c r="M68" s="94"/>
    </row>
    <row r="69" spans="1:13" x14ac:dyDescent="0.2">
      <c r="A69" s="94">
        <v>2130</v>
      </c>
      <c r="B69" t="s">
        <v>102</v>
      </c>
      <c r="C69" t="s">
        <v>102</v>
      </c>
      <c r="D69" t="s">
        <v>31</v>
      </c>
      <c r="F69">
        <v>2144</v>
      </c>
      <c r="G69" s="96" t="s">
        <v>102</v>
      </c>
      <c r="H69" t="s">
        <v>31</v>
      </c>
      <c r="J69" s="86" t="s">
        <v>2041</v>
      </c>
      <c r="K69" s="86" t="s">
        <v>34</v>
      </c>
      <c r="M69" s="94"/>
    </row>
    <row r="70" spans="1:13" x14ac:dyDescent="0.2">
      <c r="A70" s="94">
        <v>2133</v>
      </c>
      <c r="B70" t="s">
        <v>1754</v>
      </c>
      <c r="C70" t="s">
        <v>102</v>
      </c>
      <c r="D70" t="s">
        <v>31</v>
      </c>
      <c r="F70">
        <v>2145</v>
      </c>
      <c r="G70" s="96" t="s">
        <v>102</v>
      </c>
      <c r="H70" t="s">
        <v>31</v>
      </c>
      <c r="J70" s="86" t="s">
        <v>1408</v>
      </c>
      <c r="K70" s="86" t="s">
        <v>34</v>
      </c>
      <c r="M70" s="94"/>
    </row>
    <row r="71" spans="1:13" x14ac:dyDescent="0.2">
      <c r="A71" s="94">
        <v>2134</v>
      </c>
      <c r="B71" t="s">
        <v>1759</v>
      </c>
      <c r="C71" t="s">
        <v>102</v>
      </c>
      <c r="D71" t="s">
        <v>31</v>
      </c>
      <c r="F71">
        <v>2151</v>
      </c>
      <c r="G71" s="96" t="s">
        <v>102</v>
      </c>
      <c r="H71" t="s">
        <v>31</v>
      </c>
      <c r="J71" s="86" t="s">
        <v>2216</v>
      </c>
      <c r="K71" s="86" t="s">
        <v>34</v>
      </c>
      <c r="M71" s="94"/>
    </row>
    <row r="72" spans="1:13" x14ac:dyDescent="0.2">
      <c r="A72" s="94">
        <v>2135</v>
      </c>
      <c r="B72" t="s">
        <v>104</v>
      </c>
      <c r="C72" t="s">
        <v>102</v>
      </c>
      <c r="D72" t="s">
        <v>31</v>
      </c>
      <c r="F72">
        <v>2152</v>
      </c>
      <c r="G72" s="96" t="s">
        <v>102</v>
      </c>
      <c r="H72" t="s">
        <v>31</v>
      </c>
      <c r="J72" s="86" t="s">
        <v>2042</v>
      </c>
      <c r="K72" s="86" t="s">
        <v>34</v>
      </c>
      <c r="M72" s="94"/>
    </row>
    <row r="73" spans="1:13" x14ac:dyDescent="0.2">
      <c r="A73" s="94">
        <v>2136</v>
      </c>
      <c r="B73" t="s">
        <v>105</v>
      </c>
      <c r="C73" t="s">
        <v>102</v>
      </c>
      <c r="D73" t="s">
        <v>31</v>
      </c>
      <c r="F73">
        <v>2153</v>
      </c>
      <c r="G73" s="96" t="s">
        <v>102</v>
      </c>
      <c r="H73" t="s">
        <v>31</v>
      </c>
      <c r="J73" s="86" t="s">
        <v>2043</v>
      </c>
      <c r="K73" s="86" t="s">
        <v>34</v>
      </c>
      <c r="M73" s="94"/>
    </row>
    <row r="74" spans="1:13" x14ac:dyDescent="0.2">
      <c r="A74" s="94">
        <v>2143</v>
      </c>
      <c r="B74" t="s">
        <v>106</v>
      </c>
      <c r="C74" t="s">
        <v>102</v>
      </c>
      <c r="D74" t="s">
        <v>31</v>
      </c>
      <c r="F74">
        <v>2154</v>
      </c>
      <c r="G74" s="96" t="s">
        <v>102</v>
      </c>
      <c r="H74" t="s">
        <v>31</v>
      </c>
      <c r="J74" s="86" t="s">
        <v>1386</v>
      </c>
      <c r="K74" s="86" t="s">
        <v>34</v>
      </c>
      <c r="M74" s="94"/>
    </row>
    <row r="75" spans="1:13" x14ac:dyDescent="0.2">
      <c r="A75" s="94">
        <v>2144</v>
      </c>
      <c r="B75" t="s">
        <v>107</v>
      </c>
      <c r="C75" t="s">
        <v>102</v>
      </c>
      <c r="D75" t="s">
        <v>31</v>
      </c>
      <c r="F75">
        <v>2162</v>
      </c>
      <c r="G75" s="96" t="s">
        <v>102</v>
      </c>
      <c r="H75" t="s">
        <v>31</v>
      </c>
      <c r="J75" s="86" t="s">
        <v>1439</v>
      </c>
      <c r="K75" s="86" t="s">
        <v>34</v>
      </c>
      <c r="M75" s="94"/>
    </row>
    <row r="76" spans="1:13" x14ac:dyDescent="0.2">
      <c r="A76" s="94">
        <v>2145</v>
      </c>
      <c r="B76" t="s">
        <v>108</v>
      </c>
      <c r="C76" t="s">
        <v>102</v>
      </c>
      <c r="D76" t="s">
        <v>31</v>
      </c>
      <c r="F76">
        <v>2163</v>
      </c>
      <c r="G76" s="96" t="s">
        <v>102</v>
      </c>
      <c r="H76" t="s">
        <v>31</v>
      </c>
      <c r="J76" s="86" t="s">
        <v>1475</v>
      </c>
      <c r="K76" s="86" t="s">
        <v>34</v>
      </c>
      <c r="M76" s="94"/>
    </row>
    <row r="77" spans="1:13" x14ac:dyDescent="0.2">
      <c r="A77" s="94">
        <v>2151</v>
      </c>
      <c r="B77" t="s">
        <v>109</v>
      </c>
      <c r="C77" t="s">
        <v>102</v>
      </c>
      <c r="D77" t="s">
        <v>31</v>
      </c>
      <c r="F77">
        <v>2164</v>
      </c>
      <c r="G77" s="96" t="s">
        <v>102</v>
      </c>
      <c r="H77" t="s">
        <v>31</v>
      </c>
      <c r="J77" s="86" t="s">
        <v>1467</v>
      </c>
      <c r="K77" s="86" t="s">
        <v>34</v>
      </c>
      <c r="M77" s="94"/>
    </row>
    <row r="78" spans="1:13" x14ac:dyDescent="0.2">
      <c r="A78" s="94">
        <v>2152</v>
      </c>
      <c r="B78" t="s">
        <v>110</v>
      </c>
      <c r="C78" t="s">
        <v>102</v>
      </c>
      <c r="D78" t="s">
        <v>31</v>
      </c>
      <c r="F78">
        <v>2165</v>
      </c>
      <c r="G78" s="96" t="s">
        <v>102</v>
      </c>
      <c r="H78" t="s">
        <v>31</v>
      </c>
      <c r="J78" s="86" t="s">
        <v>2044</v>
      </c>
      <c r="K78" s="86" t="s">
        <v>34</v>
      </c>
      <c r="M78" s="94"/>
    </row>
    <row r="79" spans="1:13" x14ac:dyDescent="0.2">
      <c r="A79" s="94">
        <v>2153</v>
      </c>
      <c r="B79" t="s">
        <v>111</v>
      </c>
      <c r="C79" t="s">
        <v>102</v>
      </c>
      <c r="D79" t="s">
        <v>31</v>
      </c>
      <c r="F79">
        <v>2170</v>
      </c>
      <c r="G79" s="96" t="s">
        <v>102</v>
      </c>
      <c r="H79" t="s">
        <v>31</v>
      </c>
      <c r="J79" s="86" t="s">
        <v>2045</v>
      </c>
      <c r="K79" s="86" t="s">
        <v>34</v>
      </c>
      <c r="M79" s="94"/>
    </row>
    <row r="80" spans="1:13" x14ac:dyDescent="0.2">
      <c r="A80" s="94">
        <v>2154</v>
      </c>
      <c r="B80" t="s">
        <v>1755</v>
      </c>
      <c r="C80" t="s">
        <v>102</v>
      </c>
      <c r="D80" t="s">
        <v>31</v>
      </c>
      <c r="F80">
        <v>2171</v>
      </c>
      <c r="G80" s="96" t="s">
        <v>102</v>
      </c>
      <c r="H80" t="s">
        <v>31</v>
      </c>
      <c r="J80" s="86" t="s">
        <v>1416</v>
      </c>
      <c r="K80" s="86" t="s">
        <v>34</v>
      </c>
      <c r="M80" s="94"/>
    </row>
    <row r="81" spans="1:13" x14ac:dyDescent="0.2">
      <c r="A81" s="94">
        <v>2154</v>
      </c>
      <c r="B81" t="s">
        <v>112</v>
      </c>
      <c r="C81" t="s">
        <v>102</v>
      </c>
      <c r="D81" t="s">
        <v>31</v>
      </c>
      <c r="F81">
        <v>2172</v>
      </c>
      <c r="G81" s="96" t="s">
        <v>102</v>
      </c>
      <c r="H81" t="s">
        <v>31</v>
      </c>
      <c r="J81" s="86" t="s">
        <v>1329</v>
      </c>
      <c r="K81" s="86" t="s">
        <v>34</v>
      </c>
      <c r="M81" s="94"/>
    </row>
    <row r="82" spans="1:13" x14ac:dyDescent="0.2">
      <c r="A82" s="94">
        <v>2162</v>
      </c>
      <c r="B82" t="s">
        <v>113</v>
      </c>
      <c r="C82" t="s">
        <v>102</v>
      </c>
      <c r="D82" t="s">
        <v>31</v>
      </c>
      <c r="F82">
        <v>2181</v>
      </c>
      <c r="G82" s="96" t="s">
        <v>131</v>
      </c>
      <c r="H82" t="s">
        <v>31</v>
      </c>
      <c r="J82" s="86" t="s">
        <v>1055</v>
      </c>
      <c r="K82" s="86" t="s">
        <v>28</v>
      </c>
      <c r="M82" s="94"/>
    </row>
    <row r="83" spans="1:13" x14ac:dyDescent="0.2">
      <c r="A83" s="94">
        <v>2163</v>
      </c>
      <c r="B83" t="s">
        <v>114</v>
      </c>
      <c r="C83" t="s">
        <v>102</v>
      </c>
      <c r="D83" t="s">
        <v>31</v>
      </c>
      <c r="F83">
        <v>2183</v>
      </c>
      <c r="G83" s="96" t="s">
        <v>131</v>
      </c>
      <c r="H83" t="s">
        <v>31</v>
      </c>
      <c r="J83" s="86" t="s">
        <v>2202</v>
      </c>
      <c r="K83" s="86" t="s">
        <v>28</v>
      </c>
      <c r="M83" s="94"/>
    </row>
    <row r="84" spans="1:13" x14ac:dyDescent="0.2">
      <c r="A84" s="94">
        <v>2164</v>
      </c>
      <c r="B84" t="s">
        <v>115</v>
      </c>
      <c r="C84" t="s">
        <v>102</v>
      </c>
      <c r="D84" t="s">
        <v>31</v>
      </c>
      <c r="F84">
        <v>2184</v>
      </c>
      <c r="G84" s="96" t="s">
        <v>131</v>
      </c>
      <c r="H84" t="s">
        <v>31</v>
      </c>
      <c r="J84" s="86" t="s">
        <v>2201</v>
      </c>
      <c r="K84" s="86" t="s">
        <v>28</v>
      </c>
      <c r="M84" s="94"/>
    </row>
    <row r="85" spans="1:13" x14ac:dyDescent="0.2">
      <c r="A85" s="94">
        <v>2165</v>
      </c>
      <c r="B85" t="s">
        <v>116</v>
      </c>
      <c r="C85" t="s">
        <v>102</v>
      </c>
      <c r="D85" t="s">
        <v>31</v>
      </c>
      <c r="F85">
        <v>2191</v>
      </c>
      <c r="G85" s="96" t="s">
        <v>102</v>
      </c>
      <c r="H85" t="s">
        <v>31</v>
      </c>
      <c r="J85" s="86" t="s">
        <v>1023</v>
      </c>
      <c r="K85" s="86" t="s">
        <v>28</v>
      </c>
      <c r="M85" s="94"/>
    </row>
    <row r="86" spans="1:13" x14ac:dyDescent="0.2">
      <c r="A86" s="94">
        <v>2170</v>
      </c>
      <c r="B86" t="s">
        <v>117</v>
      </c>
      <c r="C86" t="s">
        <v>102</v>
      </c>
      <c r="D86" t="s">
        <v>31</v>
      </c>
      <c r="F86">
        <v>2193</v>
      </c>
      <c r="G86" s="96" t="s">
        <v>102</v>
      </c>
      <c r="H86" t="s">
        <v>31</v>
      </c>
      <c r="J86" s="86" t="s">
        <v>1006</v>
      </c>
      <c r="K86" s="86" t="s">
        <v>28</v>
      </c>
      <c r="M86" s="94"/>
    </row>
    <row r="87" spans="1:13" x14ac:dyDescent="0.2">
      <c r="A87" s="94">
        <v>2171</v>
      </c>
      <c r="B87" t="s">
        <v>118</v>
      </c>
      <c r="C87" t="s">
        <v>102</v>
      </c>
      <c r="D87" t="s">
        <v>31</v>
      </c>
      <c r="F87">
        <v>2201</v>
      </c>
      <c r="G87" s="96" t="s">
        <v>92</v>
      </c>
      <c r="H87" t="s">
        <v>31</v>
      </c>
      <c r="J87" s="86" t="s">
        <v>1065</v>
      </c>
      <c r="K87" s="86" t="s">
        <v>28</v>
      </c>
      <c r="M87" s="94"/>
    </row>
    <row r="88" spans="1:13" x14ac:dyDescent="0.2">
      <c r="A88" s="94">
        <v>2172</v>
      </c>
      <c r="B88" t="s">
        <v>119</v>
      </c>
      <c r="C88" t="s">
        <v>102</v>
      </c>
      <c r="D88" t="s">
        <v>31</v>
      </c>
      <c r="F88">
        <v>2202</v>
      </c>
      <c r="G88" s="96" t="s">
        <v>92</v>
      </c>
      <c r="H88" t="s">
        <v>31</v>
      </c>
      <c r="J88" s="86" t="s">
        <v>1570</v>
      </c>
      <c r="K88" s="86" t="s">
        <v>28</v>
      </c>
      <c r="M88" s="94"/>
    </row>
    <row r="89" spans="1:13" x14ac:dyDescent="0.2">
      <c r="A89" s="94">
        <v>2181</v>
      </c>
      <c r="B89" t="s">
        <v>1700</v>
      </c>
      <c r="C89" t="s">
        <v>131</v>
      </c>
      <c r="D89" t="s">
        <v>31</v>
      </c>
      <c r="F89">
        <v>2203</v>
      </c>
      <c r="G89" s="96" t="s">
        <v>102</v>
      </c>
      <c r="H89" t="s">
        <v>31</v>
      </c>
      <c r="J89" s="86" t="s">
        <v>1092</v>
      </c>
      <c r="K89" s="86" t="s">
        <v>28</v>
      </c>
      <c r="M89" s="94"/>
    </row>
    <row r="90" spans="1:13" x14ac:dyDescent="0.2">
      <c r="A90" s="94">
        <v>2183</v>
      </c>
      <c r="B90" t="s">
        <v>120</v>
      </c>
      <c r="C90" t="s">
        <v>131</v>
      </c>
      <c r="D90" t="s">
        <v>31</v>
      </c>
      <c r="F90">
        <v>2211</v>
      </c>
      <c r="G90" s="96" t="s">
        <v>102</v>
      </c>
      <c r="H90" t="s">
        <v>31</v>
      </c>
      <c r="J90" s="86" t="s">
        <v>938</v>
      </c>
      <c r="K90" s="86" t="s">
        <v>28</v>
      </c>
      <c r="M90" s="94"/>
    </row>
    <row r="91" spans="1:13" x14ac:dyDescent="0.2">
      <c r="A91" s="94">
        <v>2184</v>
      </c>
      <c r="B91" t="s">
        <v>121</v>
      </c>
      <c r="C91" t="s">
        <v>131</v>
      </c>
      <c r="D91" t="s">
        <v>31</v>
      </c>
      <c r="F91">
        <v>2212</v>
      </c>
      <c r="G91" s="96" t="s">
        <v>102</v>
      </c>
      <c r="H91" t="s">
        <v>31</v>
      </c>
      <c r="J91" s="86" t="s">
        <v>1120</v>
      </c>
      <c r="K91" s="86" t="s">
        <v>50</v>
      </c>
      <c r="M91" s="94"/>
    </row>
    <row r="92" spans="1:13" x14ac:dyDescent="0.2">
      <c r="A92" s="94">
        <v>2191</v>
      </c>
      <c r="B92" t="s">
        <v>122</v>
      </c>
      <c r="C92" t="s">
        <v>102</v>
      </c>
      <c r="D92" t="s">
        <v>31</v>
      </c>
      <c r="F92">
        <v>2213</v>
      </c>
      <c r="G92" s="96" t="s">
        <v>102</v>
      </c>
      <c r="H92" t="s">
        <v>31</v>
      </c>
      <c r="J92" s="86" t="s">
        <v>1175</v>
      </c>
      <c r="K92" s="86" t="s">
        <v>50</v>
      </c>
      <c r="M92" s="94"/>
    </row>
    <row r="93" spans="1:13" x14ac:dyDescent="0.2">
      <c r="A93" s="94">
        <v>2193</v>
      </c>
      <c r="B93" t="s">
        <v>123</v>
      </c>
      <c r="C93" t="s">
        <v>102</v>
      </c>
      <c r="D93" t="s">
        <v>31</v>
      </c>
      <c r="F93">
        <v>2214</v>
      </c>
      <c r="G93" s="96" t="s">
        <v>131</v>
      </c>
      <c r="H93" t="s">
        <v>31</v>
      </c>
      <c r="J93" s="86" t="s">
        <v>1160</v>
      </c>
      <c r="K93" s="86" t="s">
        <v>50</v>
      </c>
      <c r="M93" s="94"/>
    </row>
    <row r="94" spans="1:13" x14ac:dyDescent="0.2">
      <c r="A94" s="94">
        <v>2201</v>
      </c>
      <c r="B94" t="s">
        <v>1811</v>
      </c>
      <c r="C94" t="s">
        <v>92</v>
      </c>
      <c r="D94" t="s">
        <v>31</v>
      </c>
      <c r="F94">
        <v>2221</v>
      </c>
      <c r="G94" s="96" t="s">
        <v>131</v>
      </c>
      <c r="H94" t="s">
        <v>31</v>
      </c>
      <c r="J94" s="86" t="s">
        <v>1144</v>
      </c>
      <c r="K94" s="86" t="s">
        <v>50</v>
      </c>
      <c r="M94" s="94"/>
    </row>
    <row r="95" spans="1:13" x14ac:dyDescent="0.2">
      <c r="A95" s="94">
        <v>2202</v>
      </c>
      <c r="B95" t="s">
        <v>2076</v>
      </c>
      <c r="C95" t="s">
        <v>92</v>
      </c>
      <c r="D95" t="s">
        <v>31</v>
      </c>
      <c r="F95">
        <v>2222</v>
      </c>
      <c r="G95" s="96" t="s">
        <v>131</v>
      </c>
      <c r="H95" t="s">
        <v>31</v>
      </c>
      <c r="J95" s="86" t="s">
        <v>2218</v>
      </c>
      <c r="K95" s="86" t="s">
        <v>35</v>
      </c>
      <c r="M95" s="94"/>
    </row>
    <row r="96" spans="1:13" x14ac:dyDescent="0.2">
      <c r="A96" s="94">
        <v>2203</v>
      </c>
      <c r="B96" t="s">
        <v>124</v>
      </c>
      <c r="C96" t="s">
        <v>102</v>
      </c>
      <c r="D96" t="s">
        <v>31</v>
      </c>
      <c r="F96">
        <v>2223</v>
      </c>
      <c r="G96" s="96" t="s">
        <v>131</v>
      </c>
      <c r="H96" t="s">
        <v>31</v>
      </c>
      <c r="J96" s="86" t="s">
        <v>2219</v>
      </c>
      <c r="K96" s="86" t="s">
        <v>35</v>
      </c>
      <c r="M96" s="94"/>
    </row>
    <row r="97" spans="1:19" x14ac:dyDescent="0.2">
      <c r="A97" s="94">
        <v>2211</v>
      </c>
      <c r="B97" t="s">
        <v>125</v>
      </c>
      <c r="C97" t="s">
        <v>102</v>
      </c>
      <c r="D97" t="s">
        <v>31</v>
      </c>
      <c r="F97">
        <v>2224</v>
      </c>
      <c r="G97" s="96" t="s">
        <v>131</v>
      </c>
      <c r="H97" t="s">
        <v>31</v>
      </c>
      <c r="J97" s="86" t="s">
        <v>2220</v>
      </c>
      <c r="K97" s="86" t="s">
        <v>35</v>
      </c>
      <c r="M97" s="94"/>
      <c r="S97" s="88"/>
    </row>
    <row r="98" spans="1:19" x14ac:dyDescent="0.2">
      <c r="A98" s="94">
        <v>2212</v>
      </c>
      <c r="B98" t="s">
        <v>2084</v>
      </c>
      <c r="C98" t="s">
        <v>102</v>
      </c>
      <c r="D98" t="s">
        <v>31</v>
      </c>
      <c r="F98">
        <v>2225</v>
      </c>
      <c r="G98" s="96" t="s">
        <v>131</v>
      </c>
      <c r="H98" t="s">
        <v>31</v>
      </c>
      <c r="J98" s="86" t="s">
        <v>2221</v>
      </c>
      <c r="K98" s="86" t="s">
        <v>35</v>
      </c>
      <c r="M98" s="94"/>
      <c r="S98" s="88"/>
    </row>
    <row r="99" spans="1:19" x14ac:dyDescent="0.2">
      <c r="A99" s="94">
        <v>2213</v>
      </c>
      <c r="B99" t="s">
        <v>126</v>
      </c>
      <c r="C99" t="s">
        <v>102</v>
      </c>
      <c r="D99" t="s">
        <v>31</v>
      </c>
      <c r="F99">
        <v>2230</v>
      </c>
      <c r="G99" s="96" t="s">
        <v>131</v>
      </c>
      <c r="H99" t="s">
        <v>31</v>
      </c>
      <c r="J99" s="86" t="s">
        <v>2222</v>
      </c>
      <c r="K99" s="86" t="s">
        <v>35</v>
      </c>
      <c r="M99" s="94"/>
    </row>
    <row r="100" spans="1:19" x14ac:dyDescent="0.2">
      <c r="A100" s="94">
        <v>2214</v>
      </c>
      <c r="B100" t="s">
        <v>127</v>
      </c>
      <c r="C100" t="s">
        <v>131</v>
      </c>
      <c r="D100" t="s">
        <v>31</v>
      </c>
      <c r="F100">
        <v>2231</v>
      </c>
      <c r="G100" s="96" t="s">
        <v>131</v>
      </c>
      <c r="H100" t="s">
        <v>31</v>
      </c>
      <c r="J100" s="86" t="s">
        <v>2223</v>
      </c>
      <c r="K100" s="86" t="s">
        <v>35</v>
      </c>
      <c r="M100" s="94"/>
    </row>
    <row r="101" spans="1:19" x14ac:dyDescent="0.2">
      <c r="A101" s="94">
        <v>2221</v>
      </c>
      <c r="B101" t="s">
        <v>1696</v>
      </c>
      <c r="C101" t="s">
        <v>131</v>
      </c>
      <c r="D101" t="s">
        <v>31</v>
      </c>
      <c r="F101">
        <v>2232</v>
      </c>
      <c r="G101" s="96" t="s">
        <v>131</v>
      </c>
      <c r="H101" t="s">
        <v>31</v>
      </c>
      <c r="J101" s="86" t="s">
        <v>2224</v>
      </c>
      <c r="K101" s="86" t="s">
        <v>35</v>
      </c>
      <c r="M101" s="94"/>
    </row>
    <row r="102" spans="1:19" x14ac:dyDescent="0.2">
      <c r="A102" s="94">
        <v>2222</v>
      </c>
      <c r="B102" t="s">
        <v>128</v>
      </c>
      <c r="C102" t="s">
        <v>131</v>
      </c>
      <c r="D102" t="s">
        <v>31</v>
      </c>
      <c r="F102">
        <v>2241</v>
      </c>
      <c r="G102" s="96" t="s">
        <v>131</v>
      </c>
      <c r="H102" t="s">
        <v>31</v>
      </c>
      <c r="J102" s="86" t="s">
        <v>2225</v>
      </c>
      <c r="K102" s="86" t="s">
        <v>35</v>
      </c>
      <c r="M102" s="94"/>
    </row>
    <row r="103" spans="1:19" x14ac:dyDescent="0.2">
      <c r="A103" s="94">
        <v>2223</v>
      </c>
      <c r="B103" t="s">
        <v>129</v>
      </c>
      <c r="C103" t="s">
        <v>131</v>
      </c>
      <c r="D103" t="s">
        <v>31</v>
      </c>
      <c r="F103">
        <v>2242</v>
      </c>
      <c r="G103" s="96" t="s">
        <v>131</v>
      </c>
      <c r="H103" t="s">
        <v>31</v>
      </c>
      <c r="J103" s="86" t="s">
        <v>2226</v>
      </c>
      <c r="K103" s="86" t="s">
        <v>35</v>
      </c>
      <c r="M103" s="94"/>
    </row>
    <row r="104" spans="1:19" x14ac:dyDescent="0.2">
      <c r="A104" s="94">
        <v>2224</v>
      </c>
      <c r="B104" t="s">
        <v>1704</v>
      </c>
      <c r="C104" t="s">
        <v>131</v>
      </c>
      <c r="D104" t="s">
        <v>31</v>
      </c>
      <c r="F104">
        <v>2243</v>
      </c>
      <c r="G104" s="96" t="s">
        <v>131</v>
      </c>
      <c r="H104" t="s">
        <v>31</v>
      </c>
      <c r="J104" s="86" t="s">
        <v>2227</v>
      </c>
      <c r="K104" s="86" t="s">
        <v>35</v>
      </c>
      <c r="M104" s="94"/>
    </row>
    <row r="105" spans="1:19" x14ac:dyDescent="0.2">
      <c r="A105" s="94">
        <v>2225</v>
      </c>
      <c r="B105" t="s">
        <v>130</v>
      </c>
      <c r="C105" t="s">
        <v>131</v>
      </c>
      <c r="D105" t="s">
        <v>31</v>
      </c>
      <c r="F105">
        <v>2244</v>
      </c>
      <c r="G105" s="96" t="s">
        <v>131</v>
      </c>
      <c r="H105" t="s">
        <v>31</v>
      </c>
      <c r="J105" s="86" t="s">
        <v>2228</v>
      </c>
      <c r="K105" s="86" t="s">
        <v>35</v>
      </c>
      <c r="M105" s="94"/>
    </row>
    <row r="106" spans="1:19" x14ac:dyDescent="0.2">
      <c r="A106" s="94">
        <v>2230</v>
      </c>
      <c r="B106" t="s">
        <v>131</v>
      </c>
      <c r="C106" t="s">
        <v>131</v>
      </c>
      <c r="D106" t="s">
        <v>31</v>
      </c>
      <c r="F106">
        <v>2245</v>
      </c>
      <c r="G106" s="96" t="s">
        <v>131</v>
      </c>
      <c r="H106" t="s">
        <v>31</v>
      </c>
      <c r="J106" s="86" t="s">
        <v>2229</v>
      </c>
      <c r="K106" s="86" t="s">
        <v>35</v>
      </c>
      <c r="M106" s="94"/>
    </row>
    <row r="107" spans="1:19" x14ac:dyDescent="0.2">
      <c r="A107" s="94">
        <v>2231</v>
      </c>
      <c r="B107" t="s">
        <v>132</v>
      </c>
      <c r="C107" t="s">
        <v>131</v>
      </c>
      <c r="D107" t="s">
        <v>31</v>
      </c>
      <c r="F107">
        <v>2251</v>
      </c>
      <c r="G107" s="96" t="s">
        <v>131</v>
      </c>
      <c r="H107" t="s">
        <v>31</v>
      </c>
      <c r="J107" s="86" t="s">
        <v>2230</v>
      </c>
      <c r="K107" s="86" t="s">
        <v>35</v>
      </c>
      <c r="M107" s="94"/>
    </row>
    <row r="108" spans="1:19" x14ac:dyDescent="0.2">
      <c r="A108" s="94">
        <v>2232</v>
      </c>
      <c r="B108" t="s">
        <v>1691</v>
      </c>
      <c r="C108" t="s">
        <v>131</v>
      </c>
      <c r="D108" t="s">
        <v>31</v>
      </c>
      <c r="F108">
        <v>2253</v>
      </c>
      <c r="G108" s="96" t="s">
        <v>131</v>
      </c>
      <c r="H108" t="s">
        <v>31</v>
      </c>
      <c r="J108" s="86" t="s">
        <v>2231</v>
      </c>
      <c r="K108" s="86" t="s">
        <v>35</v>
      </c>
      <c r="M108" s="94"/>
    </row>
    <row r="109" spans="1:19" x14ac:dyDescent="0.2">
      <c r="A109" s="94">
        <v>2232</v>
      </c>
      <c r="B109" t="s">
        <v>1693</v>
      </c>
      <c r="C109" t="s">
        <v>131</v>
      </c>
      <c r="D109" t="s">
        <v>31</v>
      </c>
      <c r="F109">
        <v>2261</v>
      </c>
      <c r="G109" s="96" t="s">
        <v>131</v>
      </c>
      <c r="H109" t="s">
        <v>31</v>
      </c>
      <c r="J109" s="86" t="s">
        <v>2232</v>
      </c>
      <c r="K109" s="86" t="s">
        <v>35</v>
      </c>
      <c r="M109" s="94"/>
    </row>
    <row r="110" spans="1:19" x14ac:dyDescent="0.2">
      <c r="A110" s="94">
        <v>2232</v>
      </c>
      <c r="B110" t="s">
        <v>1701</v>
      </c>
      <c r="C110" t="s">
        <v>131</v>
      </c>
      <c r="D110" t="s">
        <v>31</v>
      </c>
      <c r="F110">
        <v>2263</v>
      </c>
      <c r="G110" s="96" t="s">
        <v>131</v>
      </c>
      <c r="H110" t="s">
        <v>31</v>
      </c>
      <c r="J110" s="86" t="s">
        <v>2233</v>
      </c>
      <c r="K110" s="86" t="s">
        <v>35</v>
      </c>
      <c r="M110" s="94"/>
    </row>
    <row r="111" spans="1:19" x14ac:dyDescent="0.2">
      <c r="A111" s="94">
        <v>2241</v>
      </c>
      <c r="B111" t="s">
        <v>1703</v>
      </c>
      <c r="C111" t="s">
        <v>131</v>
      </c>
      <c r="D111" t="s">
        <v>31</v>
      </c>
      <c r="F111">
        <v>2264</v>
      </c>
      <c r="G111" s="96" t="s">
        <v>131</v>
      </c>
      <c r="H111" t="s">
        <v>31</v>
      </c>
      <c r="J111" s="86" t="s">
        <v>2234</v>
      </c>
      <c r="K111" s="86" t="s">
        <v>35</v>
      </c>
      <c r="M111" s="94"/>
    </row>
    <row r="112" spans="1:19" x14ac:dyDescent="0.2">
      <c r="A112" s="94">
        <v>2242</v>
      </c>
      <c r="B112" t="s">
        <v>133</v>
      </c>
      <c r="C112" t="s">
        <v>131</v>
      </c>
      <c r="D112" t="s">
        <v>31</v>
      </c>
      <c r="F112">
        <v>2265</v>
      </c>
      <c r="G112" s="96" t="s">
        <v>131</v>
      </c>
      <c r="H112" t="s">
        <v>31</v>
      </c>
      <c r="J112" s="86" t="s">
        <v>2235</v>
      </c>
      <c r="K112" s="86" t="s">
        <v>35</v>
      </c>
      <c r="M112" s="94"/>
    </row>
    <row r="113" spans="1:13" x14ac:dyDescent="0.2">
      <c r="A113" s="94">
        <v>2243</v>
      </c>
      <c r="B113" t="s">
        <v>1699</v>
      </c>
      <c r="C113" t="s">
        <v>131</v>
      </c>
      <c r="D113" t="s">
        <v>31</v>
      </c>
      <c r="F113">
        <v>2272</v>
      </c>
      <c r="G113" s="96" t="s">
        <v>131</v>
      </c>
      <c r="H113" t="s">
        <v>31</v>
      </c>
      <c r="J113" s="86" t="s">
        <v>2236</v>
      </c>
      <c r="K113" s="86" t="s">
        <v>35</v>
      </c>
      <c r="M113" s="94"/>
    </row>
    <row r="114" spans="1:13" x14ac:dyDescent="0.2">
      <c r="A114" s="94">
        <v>2244</v>
      </c>
      <c r="B114" t="s">
        <v>134</v>
      </c>
      <c r="C114" t="s">
        <v>131</v>
      </c>
      <c r="D114" t="s">
        <v>31</v>
      </c>
      <c r="F114">
        <v>2273</v>
      </c>
      <c r="G114" s="96" t="s">
        <v>131</v>
      </c>
      <c r="H114" t="s">
        <v>31</v>
      </c>
      <c r="J114" s="86" t="s">
        <v>2237</v>
      </c>
      <c r="K114" s="86" t="s">
        <v>35</v>
      </c>
      <c r="M114" s="94"/>
    </row>
    <row r="115" spans="1:13" x14ac:dyDescent="0.2">
      <c r="A115" s="94">
        <v>2245</v>
      </c>
      <c r="B115" t="s">
        <v>135</v>
      </c>
      <c r="C115" t="s">
        <v>131</v>
      </c>
      <c r="D115" t="s">
        <v>31</v>
      </c>
      <c r="F115">
        <v>2274</v>
      </c>
      <c r="G115" s="96" t="s">
        <v>102</v>
      </c>
      <c r="H115" t="s">
        <v>31</v>
      </c>
      <c r="J115" s="86" t="s">
        <v>2238</v>
      </c>
      <c r="K115" s="86" t="s">
        <v>35</v>
      </c>
      <c r="M115" s="94"/>
    </row>
    <row r="116" spans="1:13" x14ac:dyDescent="0.2">
      <c r="A116" s="94">
        <v>2251</v>
      </c>
      <c r="B116" t="s">
        <v>136</v>
      </c>
      <c r="C116" t="s">
        <v>131</v>
      </c>
      <c r="D116" t="s">
        <v>31</v>
      </c>
      <c r="F116">
        <v>2275</v>
      </c>
      <c r="G116" s="96" t="s">
        <v>102</v>
      </c>
      <c r="H116" t="s">
        <v>31</v>
      </c>
      <c r="J116" s="86" t="s">
        <v>2239</v>
      </c>
      <c r="K116" s="86" t="s">
        <v>35</v>
      </c>
      <c r="M116" s="94"/>
    </row>
    <row r="117" spans="1:13" x14ac:dyDescent="0.2">
      <c r="A117" s="94">
        <v>2253</v>
      </c>
      <c r="B117" t="s">
        <v>137</v>
      </c>
      <c r="C117" t="s">
        <v>131</v>
      </c>
      <c r="D117" t="s">
        <v>31</v>
      </c>
      <c r="F117">
        <v>2281</v>
      </c>
      <c r="G117" s="96" t="s">
        <v>131</v>
      </c>
      <c r="H117" t="s">
        <v>31</v>
      </c>
      <c r="J117" s="86" t="s">
        <v>2240</v>
      </c>
      <c r="K117" s="86" t="s">
        <v>35</v>
      </c>
      <c r="M117" s="94"/>
    </row>
    <row r="118" spans="1:13" x14ac:dyDescent="0.2">
      <c r="A118" s="94">
        <v>2261</v>
      </c>
      <c r="B118" t="s">
        <v>138</v>
      </c>
      <c r="C118" t="s">
        <v>131</v>
      </c>
      <c r="D118" t="s">
        <v>31</v>
      </c>
      <c r="F118">
        <v>2282</v>
      </c>
      <c r="G118" s="96" t="s">
        <v>131</v>
      </c>
      <c r="H118" t="s">
        <v>31</v>
      </c>
      <c r="M118" s="94"/>
    </row>
    <row r="119" spans="1:13" x14ac:dyDescent="0.2">
      <c r="A119" s="94">
        <v>2263</v>
      </c>
      <c r="B119" t="s">
        <v>139</v>
      </c>
      <c r="C119" t="s">
        <v>131</v>
      </c>
      <c r="D119" t="s">
        <v>31</v>
      </c>
      <c r="F119">
        <v>2283</v>
      </c>
      <c r="G119" s="96" t="s">
        <v>131</v>
      </c>
      <c r="H119" t="s">
        <v>31</v>
      </c>
      <c r="M119" s="94"/>
    </row>
    <row r="120" spans="1:13" x14ac:dyDescent="0.2">
      <c r="A120" s="94">
        <v>2264</v>
      </c>
      <c r="B120" t="s">
        <v>140</v>
      </c>
      <c r="C120" t="s">
        <v>131</v>
      </c>
      <c r="D120" t="s">
        <v>31</v>
      </c>
      <c r="F120">
        <v>2284</v>
      </c>
      <c r="G120" s="96" t="s">
        <v>131</v>
      </c>
      <c r="H120" t="s">
        <v>31</v>
      </c>
      <c r="M120" s="94"/>
    </row>
    <row r="121" spans="1:13" x14ac:dyDescent="0.2">
      <c r="A121" s="94">
        <v>2265</v>
      </c>
      <c r="B121" t="s">
        <v>141</v>
      </c>
      <c r="C121" t="s">
        <v>131</v>
      </c>
      <c r="D121" t="s">
        <v>31</v>
      </c>
      <c r="F121">
        <v>2285</v>
      </c>
      <c r="G121" s="96" t="s">
        <v>131</v>
      </c>
      <c r="H121" t="s">
        <v>31</v>
      </c>
      <c r="M121" s="94"/>
    </row>
    <row r="122" spans="1:13" x14ac:dyDescent="0.2">
      <c r="A122" s="94">
        <v>2272</v>
      </c>
      <c r="B122" t="s">
        <v>1702</v>
      </c>
      <c r="C122" t="s">
        <v>131</v>
      </c>
      <c r="D122" t="s">
        <v>31</v>
      </c>
      <c r="F122">
        <v>2286</v>
      </c>
      <c r="G122" s="96" t="s">
        <v>131</v>
      </c>
      <c r="H122" t="s">
        <v>31</v>
      </c>
      <c r="M122" s="94"/>
    </row>
    <row r="123" spans="1:13" x14ac:dyDescent="0.2">
      <c r="A123" s="94">
        <v>2273</v>
      </c>
      <c r="B123" t="s">
        <v>142</v>
      </c>
      <c r="C123" t="s">
        <v>131</v>
      </c>
      <c r="D123" t="s">
        <v>31</v>
      </c>
      <c r="F123">
        <v>2291</v>
      </c>
      <c r="G123" s="96" t="s">
        <v>131</v>
      </c>
      <c r="H123" t="s">
        <v>31</v>
      </c>
      <c r="M123" s="94"/>
    </row>
    <row r="124" spans="1:13" x14ac:dyDescent="0.2">
      <c r="A124" s="94">
        <v>2274</v>
      </c>
      <c r="B124" t="s">
        <v>143</v>
      </c>
      <c r="C124" t="s">
        <v>102</v>
      </c>
      <c r="D124" t="s">
        <v>31</v>
      </c>
      <c r="F124">
        <v>2292</v>
      </c>
      <c r="G124" s="96" t="s">
        <v>131</v>
      </c>
      <c r="H124" t="s">
        <v>31</v>
      </c>
      <c r="M124" s="94"/>
    </row>
    <row r="125" spans="1:13" x14ac:dyDescent="0.2">
      <c r="A125" s="94">
        <v>2275</v>
      </c>
      <c r="B125" t="s">
        <v>144</v>
      </c>
      <c r="C125" t="s">
        <v>102</v>
      </c>
      <c r="D125" t="s">
        <v>31</v>
      </c>
      <c r="F125">
        <v>2293</v>
      </c>
      <c r="G125" s="96" t="s">
        <v>131</v>
      </c>
      <c r="H125" t="s">
        <v>31</v>
      </c>
      <c r="M125" s="94"/>
    </row>
    <row r="126" spans="1:13" x14ac:dyDescent="0.2">
      <c r="A126" s="94">
        <v>2281</v>
      </c>
      <c r="B126" t="s">
        <v>145</v>
      </c>
      <c r="C126" t="s">
        <v>131</v>
      </c>
      <c r="D126" t="s">
        <v>31</v>
      </c>
      <c r="F126">
        <v>2295</v>
      </c>
      <c r="G126" s="96" t="s">
        <v>131</v>
      </c>
      <c r="H126" t="s">
        <v>31</v>
      </c>
      <c r="M126" s="94"/>
    </row>
    <row r="127" spans="1:13" x14ac:dyDescent="0.2">
      <c r="A127" s="94">
        <v>2282</v>
      </c>
      <c r="B127" t="s">
        <v>1694</v>
      </c>
      <c r="C127" t="s">
        <v>131</v>
      </c>
      <c r="D127" t="s">
        <v>31</v>
      </c>
      <c r="F127">
        <v>2301</v>
      </c>
      <c r="G127" s="96" t="s">
        <v>131</v>
      </c>
      <c r="H127" t="s">
        <v>31</v>
      </c>
      <c r="M127" s="94"/>
    </row>
    <row r="128" spans="1:13" x14ac:dyDescent="0.2">
      <c r="A128" s="94">
        <v>2282</v>
      </c>
      <c r="B128" t="s">
        <v>1695</v>
      </c>
      <c r="C128" t="s">
        <v>131</v>
      </c>
      <c r="D128" t="s">
        <v>31</v>
      </c>
      <c r="F128">
        <v>2304</v>
      </c>
      <c r="G128" s="96" t="s">
        <v>131</v>
      </c>
      <c r="H128" t="s">
        <v>31</v>
      </c>
      <c r="M128" s="94"/>
    </row>
    <row r="129" spans="1:13" x14ac:dyDescent="0.2">
      <c r="A129" s="94">
        <v>2282</v>
      </c>
      <c r="B129" t="s">
        <v>146</v>
      </c>
      <c r="C129" t="s">
        <v>131</v>
      </c>
      <c r="D129" t="s">
        <v>31</v>
      </c>
      <c r="F129">
        <v>2305</v>
      </c>
      <c r="G129" s="96" t="s">
        <v>131</v>
      </c>
      <c r="H129" t="s">
        <v>31</v>
      </c>
      <c r="M129" s="94"/>
    </row>
    <row r="130" spans="1:13" x14ac:dyDescent="0.2">
      <c r="A130" s="94">
        <v>2283</v>
      </c>
      <c r="B130" t="s">
        <v>147</v>
      </c>
      <c r="C130" t="s">
        <v>131</v>
      </c>
      <c r="D130" t="s">
        <v>31</v>
      </c>
      <c r="F130">
        <v>2320</v>
      </c>
      <c r="G130" s="96" t="s">
        <v>195</v>
      </c>
      <c r="H130" t="s">
        <v>31</v>
      </c>
      <c r="M130" s="94"/>
    </row>
    <row r="131" spans="1:13" x14ac:dyDescent="0.2">
      <c r="A131" s="94">
        <v>2284</v>
      </c>
      <c r="B131" t="s">
        <v>148</v>
      </c>
      <c r="C131" t="s">
        <v>131</v>
      </c>
      <c r="D131" t="s">
        <v>31</v>
      </c>
      <c r="F131">
        <v>2322</v>
      </c>
      <c r="G131" s="96" t="s">
        <v>195</v>
      </c>
      <c r="H131" t="s">
        <v>31</v>
      </c>
      <c r="M131" s="94"/>
    </row>
    <row r="132" spans="1:13" x14ac:dyDescent="0.2">
      <c r="A132" s="94">
        <v>2285</v>
      </c>
      <c r="B132" t="s">
        <v>149</v>
      </c>
      <c r="C132" t="s">
        <v>131</v>
      </c>
      <c r="D132" t="s">
        <v>31</v>
      </c>
      <c r="F132">
        <v>2325</v>
      </c>
      <c r="G132" s="96" t="s">
        <v>195</v>
      </c>
      <c r="H132" t="s">
        <v>31</v>
      </c>
      <c r="M132" s="94"/>
    </row>
    <row r="133" spans="1:13" x14ac:dyDescent="0.2">
      <c r="A133" s="94">
        <v>2286</v>
      </c>
      <c r="B133" t="s">
        <v>150</v>
      </c>
      <c r="C133" t="s">
        <v>131</v>
      </c>
      <c r="D133" t="s">
        <v>31</v>
      </c>
      <c r="F133">
        <v>2326</v>
      </c>
      <c r="G133" s="96" t="s">
        <v>195</v>
      </c>
      <c r="H133" t="s">
        <v>31</v>
      </c>
      <c r="M133" s="94"/>
    </row>
    <row r="134" spans="1:13" x14ac:dyDescent="0.2">
      <c r="A134" s="94">
        <v>2291</v>
      </c>
      <c r="B134" t="s">
        <v>151</v>
      </c>
      <c r="C134" t="s">
        <v>131</v>
      </c>
      <c r="D134" t="s">
        <v>31</v>
      </c>
      <c r="F134">
        <v>2331</v>
      </c>
      <c r="G134" s="96" t="s">
        <v>162</v>
      </c>
      <c r="H134" t="s">
        <v>31</v>
      </c>
      <c r="M134" s="94"/>
    </row>
    <row r="135" spans="1:13" x14ac:dyDescent="0.2">
      <c r="A135" s="94">
        <v>2292</v>
      </c>
      <c r="B135" t="s">
        <v>152</v>
      </c>
      <c r="C135" t="s">
        <v>131</v>
      </c>
      <c r="D135" t="s">
        <v>31</v>
      </c>
      <c r="F135">
        <v>2332</v>
      </c>
      <c r="G135" s="96" t="s">
        <v>162</v>
      </c>
      <c r="H135" t="s">
        <v>31</v>
      </c>
      <c r="M135" s="94"/>
    </row>
    <row r="136" spans="1:13" x14ac:dyDescent="0.2">
      <c r="A136" s="94">
        <v>2293</v>
      </c>
      <c r="B136" t="s">
        <v>1698</v>
      </c>
      <c r="C136" t="s">
        <v>131</v>
      </c>
      <c r="D136" t="s">
        <v>31</v>
      </c>
      <c r="F136">
        <v>2333</v>
      </c>
      <c r="G136" s="96" t="s">
        <v>195</v>
      </c>
      <c r="H136" t="s">
        <v>31</v>
      </c>
      <c r="M136" s="94"/>
    </row>
    <row r="137" spans="1:13" x14ac:dyDescent="0.2">
      <c r="A137" s="94">
        <v>2295</v>
      </c>
      <c r="B137" t="s">
        <v>1705</v>
      </c>
      <c r="C137" t="s">
        <v>131</v>
      </c>
      <c r="D137" t="s">
        <v>31</v>
      </c>
      <c r="F137">
        <v>2340</v>
      </c>
      <c r="G137" s="96" t="s">
        <v>162</v>
      </c>
      <c r="H137" t="s">
        <v>31</v>
      </c>
      <c r="M137" s="94"/>
    </row>
    <row r="138" spans="1:13" x14ac:dyDescent="0.2">
      <c r="A138" s="94">
        <v>2301</v>
      </c>
      <c r="B138" t="s">
        <v>1692</v>
      </c>
      <c r="C138" t="s">
        <v>131</v>
      </c>
      <c r="D138" t="s">
        <v>31</v>
      </c>
      <c r="F138">
        <v>2344</v>
      </c>
      <c r="G138" s="96" t="s">
        <v>162</v>
      </c>
      <c r="H138" t="s">
        <v>31</v>
      </c>
      <c r="M138" s="94"/>
    </row>
    <row r="139" spans="1:13" x14ac:dyDescent="0.2">
      <c r="A139" s="94">
        <v>2301</v>
      </c>
      <c r="B139" t="s">
        <v>153</v>
      </c>
      <c r="C139" t="s">
        <v>131</v>
      </c>
      <c r="D139" t="s">
        <v>31</v>
      </c>
      <c r="F139">
        <v>2345</v>
      </c>
      <c r="G139" s="96" t="s">
        <v>162</v>
      </c>
      <c r="H139" t="s">
        <v>31</v>
      </c>
      <c r="M139" s="94"/>
    </row>
    <row r="140" spans="1:13" x14ac:dyDescent="0.2">
      <c r="A140" s="94">
        <v>2304</v>
      </c>
      <c r="B140" t="s">
        <v>1697</v>
      </c>
      <c r="C140" t="s">
        <v>131</v>
      </c>
      <c r="D140" t="s">
        <v>31</v>
      </c>
      <c r="F140">
        <v>2351</v>
      </c>
      <c r="G140" s="96" t="s">
        <v>162</v>
      </c>
      <c r="H140" t="s">
        <v>31</v>
      </c>
      <c r="M140" s="94"/>
    </row>
    <row r="141" spans="1:13" x14ac:dyDescent="0.2">
      <c r="A141" s="94">
        <v>2304</v>
      </c>
      <c r="B141" t="s">
        <v>154</v>
      </c>
      <c r="C141" t="s">
        <v>131</v>
      </c>
      <c r="D141" t="s">
        <v>31</v>
      </c>
      <c r="F141">
        <v>2352</v>
      </c>
      <c r="G141" s="96" t="s">
        <v>162</v>
      </c>
      <c r="H141" t="s">
        <v>31</v>
      </c>
      <c r="M141" s="94"/>
    </row>
    <row r="142" spans="1:13" x14ac:dyDescent="0.2">
      <c r="A142" s="94">
        <v>2305</v>
      </c>
      <c r="B142" t="s">
        <v>155</v>
      </c>
      <c r="C142" t="s">
        <v>131</v>
      </c>
      <c r="D142" t="s">
        <v>31</v>
      </c>
      <c r="F142">
        <v>2353</v>
      </c>
      <c r="G142" s="96" t="s">
        <v>162</v>
      </c>
      <c r="H142" t="s">
        <v>31</v>
      </c>
      <c r="M142" s="94"/>
    </row>
    <row r="143" spans="1:13" x14ac:dyDescent="0.2">
      <c r="A143" s="94">
        <v>2320</v>
      </c>
      <c r="B143" t="s">
        <v>1816</v>
      </c>
      <c r="C143" t="s">
        <v>195</v>
      </c>
      <c r="D143" t="s">
        <v>31</v>
      </c>
      <c r="F143">
        <v>2361</v>
      </c>
      <c r="G143" s="96" t="s">
        <v>162</v>
      </c>
      <c r="H143" t="s">
        <v>31</v>
      </c>
      <c r="M143" s="94"/>
    </row>
    <row r="144" spans="1:13" x14ac:dyDescent="0.2">
      <c r="A144" s="94">
        <v>2320</v>
      </c>
      <c r="B144" t="s">
        <v>156</v>
      </c>
      <c r="C144" t="s">
        <v>195</v>
      </c>
      <c r="D144" t="s">
        <v>31</v>
      </c>
      <c r="F144">
        <v>2362</v>
      </c>
      <c r="G144" s="96" t="s">
        <v>162</v>
      </c>
      <c r="H144" t="s">
        <v>31</v>
      </c>
      <c r="M144" s="94"/>
    </row>
    <row r="145" spans="1:13" x14ac:dyDescent="0.2">
      <c r="A145" s="94">
        <v>2322</v>
      </c>
      <c r="B145" t="s">
        <v>157</v>
      </c>
      <c r="C145" t="s">
        <v>195</v>
      </c>
      <c r="D145" t="s">
        <v>31</v>
      </c>
      <c r="F145">
        <v>2371</v>
      </c>
      <c r="G145" s="96" t="s">
        <v>162</v>
      </c>
      <c r="H145" t="s">
        <v>31</v>
      </c>
      <c r="M145" s="94"/>
    </row>
    <row r="146" spans="1:13" x14ac:dyDescent="0.2">
      <c r="A146" s="94">
        <v>2325</v>
      </c>
      <c r="B146" t="s">
        <v>158</v>
      </c>
      <c r="C146" t="s">
        <v>195</v>
      </c>
      <c r="D146" t="s">
        <v>31</v>
      </c>
      <c r="F146">
        <v>2372</v>
      </c>
      <c r="G146" s="96" t="s">
        <v>162</v>
      </c>
      <c r="H146" t="s">
        <v>31</v>
      </c>
      <c r="M146" s="94"/>
    </row>
    <row r="147" spans="1:13" x14ac:dyDescent="0.2">
      <c r="A147" s="94">
        <v>2326</v>
      </c>
      <c r="B147" t="s">
        <v>1813</v>
      </c>
      <c r="C147" t="s">
        <v>195</v>
      </c>
      <c r="D147" t="s">
        <v>31</v>
      </c>
      <c r="F147">
        <v>2380</v>
      </c>
      <c r="G147" s="96" t="s">
        <v>162</v>
      </c>
      <c r="H147" t="s">
        <v>31</v>
      </c>
      <c r="M147" s="94"/>
    </row>
    <row r="148" spans="1:13" x14ac:dyDescent="0.2">
      <c r="A148" s="94">
        <v>2326</v>
      </c>
      <c r="B148" t="s">
        <v>1814</v>
      </c>
      <c r="C148" t="s">
        <v>195</v>
      </c>
      <c r="D148" t="s">
        <v>31</v>
      </c>
      <c r="F148">
        <v>2381</v>
      </c>
      <c r="G148" s="96" t="s">
        <v>162</v>
      </c>
      <c r="H148" t="s">
        <v>31</v>
      </c>
      <c r="M148" s="94"/>
    </row>
    <row r="149" spans="1:13" x14ac:dyDescent="0.2">
      <c r="A149" s="94">
        <v>2331</v>
      </c>
      <c r="B149" t="s">
        <v>159</v>
      </c>
      <c r="C149" t="s">
        <v>162</v>
      </c>
      <c r="D149" t="s">
        <v>31</v>
      </c>
      <c r="F149">
        <v>2384</v>
      </c>
      <c r="G149" s="96" t="s">
        <v>162</v>
      </c>
      <c r="H149" t="s">
        <v>31</v>
      </c>
      <c r="M149" s="94"/>
    </row>
    <row r="150" spans="1:13" x14ac:dyDescent="0.2">
      <c r="A150" s="94">
        <v>2332</v>
      </c>
      <c r="B150" t="s">
        <v>160</v>
      </c>
      <c r="C150" t="s">
        <v>162</v>
      </c>
      <c r="D150" t="s">
        <v>31</v>
      </c>
      <c r="F150">
        <v>2391</v>
      </c>
      <c r="G150" s="96" t="s">
        <v>162</v>
      </c>
      <c r="H150" t="s">
        <v>31</v>
      </c>
      <c r="M150" s="94"/>
    </row>
    <row r="151" spans="1:13" x14ac:dyDescent="0.2">
      <c r="A151" s="94">
        <v>2333</v>
      </c>
      <c r="B151" t="s">
        <v>161</v>
      </c>
      <c r="C151" t="s">
        <v>195</v>
      </c>
      <c r="D151" t="s">
        <v>31</v>
      </c>
      <c r="F151">
        <v>2392</v>
      </c>
      <c r="G151" s="96" t="s">
        <v>162</v>
      </c>
      <c r="H151" t="s">
        <v>31</v>
      </c>
      <c r="M151" s="94"/>
    </row>
    <row r="152" spans="1:13" x14ac:dyDescent="0.2">
      <c r="A152" s="94">
        <v>2340</v>
      </c>
      <c r="B152" t="s">
        <v>162</v>
      </c>
      <c r="C152" t="s">
        <v>162</v>
      </c>
      <c r="D152" t="s">
        <v>31</v>
      </c>
      <c r="F152">
        <v>2401</v>
      </c>
      <c r="G152" s="96" t="s">
        <v>195</v>
      </c>
      <c r="H152" t="s">
        <v>31</v>
      </c>
      <c r="M152" s="94"/>
    </row>
    <row r="153" spans="1:13" x14ac:dyDescent="0.2">
      <c r="A153" s="94">
        <v>2344</v>
      </c>
      <c r="B153" t="s">
        <v>163</v>
      </c>
      <c r="C153" t="s">
        <v>162</v>
      </c>
      <c r="D153" t="s">
        <v>31</v>
      </c>
      <c r="F153">
        <v>2402</v>
      </c>
      <c r="G153" s="96" t="s">
        <v>195</v>
      </c>
      <c r="H153" t="s">
        <v>31</v>
      </c>
      <c r="M153" s="94"/>
    </row>
    <row r="154" spans="1:13" x14ac:dyDescent="0.2">
      <c r="A154" s="94">
        <v>2345</v>
      </c>
      <c r="B154" t="s">
        <v>164</v>
      </c>
      <c r="C154" t="s">
        <v>162</v>
      </c>
      <c r="D154" t="s">
        <v>31</v>
      </c>
      <c r="F154">
        <v>2403</v>
      </c>
      <c r="G154" s="96" t="s">
        <v>195</v>
      </c>
      <c r="H154" t="s">
        <v>31</v>
      </c>
      <c r="M154" s="94"/>
    </row>
    <row r="155" spans="1:13" x14ac:dyDescent="0.2">
      <c r="A155" s="94">
        <v>2351</v>
      </c>
      <c r="B155" t="s">
        <v>165</v>
      </c>
      <c r="C155" t="s">
        <v>162</v>
      </c>
      <c r="D155" t="s">
        <v>31</v>
      </c>
      <c r="F155">
        <v>2404</v>
      </c>
      <c r="G155" s="96" t="s">
        <v>195</v>
      </c>
      <c r="H155" t="s">
        <v>31</v>
      </c>
      <c r="M155" s="94"/>
    </row>
    <row r="156" spans="1:13" x14ac:dyDescent="0.2">
      <c r="A156" s="94">
        <v>2352</v>
      </c>
      <c r="B156" t="s">
        <v>166</v>
      </c>
      <c r="C156" t="s">
        <v>162</v>
      </c>
      <c r="D156" t="s">
        <v>31</v>
      </c>
      <c r="F156">
        <v>2405</v>
      </c>
      <c r="G156" s="96" t="s">
        <v>195</v>
      </c>
      <c r="H156" t="s">
        <v>31</v>
      </c>
      <c r="M156" s="94"/>
    </row>
    <row r="157" spans="1:13" x14ac:dyDescent="0.2">
      <c r="A157" s="94">
        <v>2353</v>
      </c>
      <c r="B157" t="s">
        <v>167</v>
      </c>
      <c r="C157" t="s">
        <v>162</v>
      </c>
      <c r="D157" t="s">
        <v>31</v>
      </c>
      <c r="F157">
        <v>2410</v>
      </c>
      <c r="G157" s="96" t="s">
        <v>195</v>
      </c>
      <c r="H157" t="s">
        <v>31</v>
      </c>
      <c r="M157" s="94"/>
    </row>
    <row r="158" spans="1:13" x14ac:dyDescent="0.2">
      <c r="A158" s="94">
        <v>2361</v>
      </c>
      <c r="B158" t="s">
        <v>168</v>
      </c>
      <c r="C158" t="s">
        <v>162</v>
      </c>
      <c r="D158" t="s">
        <v>31</v>
      </c>
      <c r="F158">
        <v>2412</v>
      </c>
      <c r="G158" s="96" t="s">
        <v>195</v>
      </c>
      <c r="H158" t="s">
        <v>31</v>
      </c>
      <c r="M158" s="94"/>
    </row>
    <row r="159" spans="1:13" x14ac:dyDescent="0.2">
      <c r="A159" s="94">
        <v>2362</v>
      </c>
      <c r="B159" t="s">
        <v>169</v>
      </c>
      <c r="C159" t="s">
        <v>162</v>
      </c>
      <c r="D159" t="s">
        <v>31</v>
      </c>
      <c r="F159">
        <v>2413</v>
      </c>
      <c r="G159" s="96" t="s">
        <v>1222</v>
      </c>
      <c r="H159" t="s">
        <v>32</v>
      </c>
      <c r="M159" s="94"/>
    </row>
    <row r="160" spans="1:13" x14ac:dyDescent="0.2">
      <c r="A160" s="94">
        <v>2371</v>
      </c>
      <c r="B160" t="s">
        <v>170</v>
      </c>
      <c r="C160" t="s">
        <v>162</v>
      </c>
      <c r="D160" t="s">
        <v>31</v>
      </c>
      <c r="F160">
        <v>2421</v>
      </c>
      <c r="G160" s="96" t="s">
        <v>1222</v>
      </c>
      <c r="H160" t="s">
        <v>32</v>
      </c>
      <c r="M160" s="94"/>
    </row>
    <row r="161" spans="1:13" x14ac:dyDescent="0.2">
      <c r="A161" s="94">
        <v>2372</v>
      </c>
      <c r="B161" t="s">
        <v>171</v>
      </c>
      <c r="C161" t="s">
        <v>162</v>
      </c>
      <c r="D161" t="s">
        <v>31</v>
      </c>
      <c r="F161">
        <v>2422</v>
      </c>
      <c r="G161" s="96" t="s">
        <v>1222</v>
      </c>
      <c r="H161" t="s">
        <v>32</v>
      </c>
      <c r="M161" s="94"/>
    </row>
    <row r="162" spans="1:13" x14ac:dyDescent="0.2">
      <c r="A162" s="94">
        <v>2380</v>
      </c>
      <c r="B162" t="s">
        <v>172</v>
      </c>
      <c r="C162" t="s">
        <v>162</v>
      </c>
      <c r="D162" t="s">
        <v>31</v>
      </c>
      <c r="F162">
        <v>2423</v>
      </c>
      <c r="G162" s="96" t="s">
        <v>1222</v>
      </c>
      <c r="H162" t="s">
        <v>32</v>
      </c>
      <c r="M162" s="94"/>
    </row>
    <row r="163" spans="1:13" x14ac:dyDescent="0.2">
      <c r="A163" s="94">
        <v>2381</v>
      </c>
      <c r="B163" t="s">
        <v>173</v>
      </c>
      <c r="C163" t="s">
        <v>162</v>
      </c>
      <c r="D163" t="s">
        <v>31</v>
      </c>
      <c r="F163">
        <v>2424</v>
      </c>
      <c r="G163" s="96" t="s">
        <v>1222</v>
      </c>
      <c r="H163" t="s">
        <v>32</v>
      </c>
      <c r="M163" s="94"/>
    </row>
    <row r="164" spans="1:13" x14ac:dyDescent="0.2">
      <c r="A164" s="94">
        <v>2384</v>
      </c>
      <c r="B164" t="s">
        <v>174</v>
      </c>
      <c r="C164" t="s">
        <v>162</v>
      </c>
      <c r="D164" t="s">
        <v>31</v>
      </c>
      <c r="F164">
        <v>2425</v>
      </c>
      <c r="G164" s="96" t="s">
        <v>1222</v>
      </c>
      <c r="H164" t="s">
        <v>32</v>
      </c>
      <c r="M164" s="94"/>
    </row>
    <row r="165" spans="1:13" x14ac:dyDescent="0.2">
      <c r="A165" s="94">
        <v>2391</v>
      </c>
      <c r="B165" t="s">
        <v>175</v>
      </c>
      <c r="C165" t="s">
        <v>162</v>
      </c>
      <c r="D165" t="s">
        <v>31</v>
      </c>
      <c r="F165">
        <v>2431</v>
      </c>
      <c r="G165" s="96" t="s">
        <v>195</v>
      </c>
      <c r="H165" t="s">
        <v>31</v>
      </c>
      <c r="M165" s="94"/>
    </row>
    <row r="166" spans="1:13" x14ac:dyDescent="0.2">
      <c r="A166" s="94">
        <v>2392</v>
      </c>
      <c r="B166" t="s">
        <v>1761</v>
      </c>
      <c r="C166" t="s">
        <v>162</v>
      </c>
      <c r="D166" t="s">
        <v>31</v>
      </c>
      <c r="F166">
        <v>2432</v>
      </c>
      <c r="G166" s="96" t="s">
        <v>195</v>
      </c>
      <c r="H166" t="s">
        <v>31</v>
      </c>
      <c r="M166" s="94"/>
    </row>
    <row r="167" spans="1:13" x14ac:dyDescent="0.2">
      <c r="A167" s="94">
        <v>2401</v>
      </c>
      <c r="B167" t="s">
        <v>176</v>
      </c>
      <c r="C167" t="s">
        <v>195</v>
      </c>
      <c r="D167" t="s">
        <v>31</v>
      </c>
      <c r="F167">
        <v>2434</v>
      </c>
      <c r="G167" s="96" t="s">
        <v>195</v>
      </c>
      <c r="H167" t="s">
        <v>31</v>
      </c>
      <c r="M167" s="94"/>
    </row>
    <row r="168" spans="1:13" x14ac:dyDescent="0.2">
      <c r="A168" s="94">
        <v>2402</v>
      </c>
      <c r="B168" t="s">
        <v>1687</v>
      </c>
      <c r="C168" t="s">
        <v>195</v>
      </c>
      <c r="D168" t="s">
        <v>31</v>
      </c>
      <c r="F168">
        <v>2435</v>
      </c>
      <c r="G168" s="96" t="s">
        <v>195</v>
      </c>
      <c r="H168" t="s">
        <v>31</v>
      </c>
      <c r="M168" s="94"/>
    </row>
    <row r="169" spans="1:13" x14ac:dyDescent="0.2">
      <c r="A169" s="94">
        <v>2403</v>
      </c>
      <c r="B169" t="s">
        <v>1690</v>
      </c>
      <c r="C169" t="s">
        <v>195</v>
      </c>
      <c r="D169" t="s">
        <v>31</v>
      </c>
      <c r="F169">
        <v>2440</v>
      </c>
      <c r="G169" s="96" t="s">
        <v>209</v>
      </c>
      <c r="H169" t="s">
        <v>31</v>
      </c>
      <c r="M169" s="94"/>
    </row>
    <row r="170" spans="1:13" x14ac:dyDescent="0.2">
      <c r="A170" s="94">
        <v>2404</v>
      </c>
      <c r="B170" t="s">
        <v>1689</v>
      </c>
      <c r="C170" t="s">
        <v>195</v>
      </c>
      <c r="D170" t="s">
        <v>31</v>
      </c>
      <c r="F170">
        <v>2441</v>
      </c>
      <c r="G170" s="96" t="s">
        <v>209</v>
      </c>
      <c r="H170" t="s">
        <v>31</v>
      </c>
      <c r="M170" s="94"/>
    </row>
    <row r="171" spans="1:13" x14ac:dyDescent="0.2">
      <c r="A171" s="94">
        <v>2405</v>
      </c>
      <c r="B171" t="s">
        <v>1683</v>
      </c>
      <c r="C171" t="s">
        <v>195</v>
      </c>
      <c r="D171" t="s">
        <v>31</v>
      </c>
      <c r="F171">
        <v>2443</v>
      </c>
      <c r="G171" s="96" t="s">
        <v>2194</v>
      </c>
      <c r="H171" t="s">
        <v>32</v>
      </c>
      <c r="M171" s="94"/>
    </row>
    <row r="172" spans="1:13" x14ac:dyDescent="0.2">
      <c r="A172" s="94">
        <v>2405</v>
      </c>
      <c r="B172" t="s">
        <v>1688</v>
      </c>
      <c r="C172" t="s">
        <v>195</v>
      </c>
      <c r="D172" t="s">
        <v>31</v>
      </c>
      <c r="F172">
        <v>2451</v>
      </c>
      <c r="G172" s="96" t="s">
        <v>195</v>
      </c>
      <c r="H172" t="s">
        <v>31</v>
      </c>
      <c r="M172" s="94"/>
    </row>
    <row r="173" spans="1:13" x14ac:dyDescent="0.2">
      <c r="A173" s="94">
        <v>2410</v>
      </c>
      <c r="B173" t="s">
        <v>1686</v>
      </c>
      <c r="C173" t="s">
        <v>195</v>
      </c>
      <c r="D173" t="s">
        <v>31</v>
      </c>
      <c r="F173">
        <v>2452</v>
      </c>
      <c r="G173" s="96" t="s">
        <v>195</v>
      </c>
      <c r="H173" t="s">
        <v>31</v>
      </c>
      <c r="M173" s="94"/>
    </row>
    <row r="174" spans="1:13" x14ac:dyDescent="0.2">
      <c r="A174" s="94">
        <v>2412</v>
      </c>
      <c r="B174" t="s">
        <v>177</v>
      </c>
      <c r="C174" t="s">
        <v>195</v>
      </c>
      <c r="D174" t="s">
        <v>31</v>
      </c>
      <c r="F174">
        <v>2453</v>
      </c>
      <c r="G174" s="96" t="s">
        <v>195</v>
      </c>
      <c r="H174" t="s">
        <v>31</v>
      </c>
      <c r="M174" s="94"/>
    </row>
    <row r="175" spans="1:13" x14ac:dyDescent="0.2">
      <c r="A175" s="94">
        <v>2413</v>
      </c>
      <c r="B175" t="s">
        <v>1628</v>
      </c>
      <c r="C175" t="s">
        <v>1222</v>
      </c>
      <c r="D175" t="s">
        <v>32</v>
      </c>
      <c r="F175">
        <v>2454</v>
      </c>
      <c r="G175" s="96" t="s">
        <v>195</v>
      </c>
      <c r="H175" t="s">
        <v>31</v>
      </c>
      <c r="M175" s="94"/>
    </row>
    <row r="176" spans="1:13" x14ac:dyDescent="0.2">
      <c r="A176" s="94">
        <v>2413</v>
      </c>
      <c r="B176" t="s">
        <v>178</v>
      </c>
      <c r="C176" t="s">
        <v>195</v>
      </c>
      <c r="D176" t="s">
        <v>31</v>
      </c>
      <c r="F176">
        <v>2460</v>
      </c>
      <c r="G176" s="96" t="s">
        <v>1222</v>
      </c>
      <c r="H176" t="s">
        <v>32</v>
      </c>
      <c r="M176" s="94"/>
    </row>
    <row r="177" spans="1:13" x14ac:dyDescent="0.2">
      <c r="A177" s="94">
        <v>2421</v>
      </c>
      <c r="B177" t="s">
        <v>179</v>
      </c>
      <c r="C177" t="s">
        <v>1222</v>
      </c>
      <c r="D177" t="s">
        <v>32</v>
      </c>
      <c r="F177">
        <v>2464</v>
      </c>
      <c r="G177" s="96" t="s">
        <v>195</v>
      </c>
      <c r="H177" t="s">
        <v>31</v>
      </c>
      <c r="M177" s="94"/>
    </row>
    <row r="178" spans="1:13" x14ac:dyDescent="0.2">
      <c r="A178" s="94">
        <v>2422</v>
      </c>
      <c r="B178" t="s">
        <v>180</v>
      </c>
      <c r="C178" t="s">
        <v>1222</v>
      </c>
      <c r="D178" t="s">
        <v>32</v>
      </c>
      <c r="F178">
        <v>2465</v>
      </c>
      <c r="G178" s="96" t="s">
        <v>195</v>
      </c>
      <c r="H178" t="s">
        <v>31</v>
      </c>
      <c r="M178" s="94"/>
    </row>
    <row r="179" spans="1:13" x14ac:dyDescent="0.2">
      <c r="A179" s="94">
        <v>2423</v>
      </c>
      <c r="B179" t="s">
        <v>181</v>
      </c>
      <c r="C179" t="s">
        <v>1222</v>
      </c>
      <c r="D179" t="s">
        <v>32</v>
      </c>
      <c r="F179">
        <v>2471</v>
      </c>
      <c r="G179" s="96" t="s">
        <v>195</v>
      </c>
      <c r="H179" t="s">
        <v>31</v>
      </c>
      <c r="M179" s="94"/>
    </row>
    <row r="180" spans="1:13" x14ac:dyDescent="0.2">
      <c r="A180" s="94">
        <v>2424</v>
      </c>
      <c r="B180" t="s">
        <v>182</v>
      </c>
      <c r="C180" t="s">
        <v>1222</v>
      </c>
      <c r="D180" t="s">
        <v>32</v>
      </c>
      <c r="F180">
        <v>2472</v>
      </c>
      <c r="G180" s="96" t="s">
        <v>195</v>
      </c>
      <c r="H180" t="s">
        <v>31</v>
      </c>
      <c r="M180" s="94"/>
    </row>
    <row r="181" spans="1:13" x14ac:dyDescent="0.2">
      <c r="A181" s="94">
        <v>2425</v>
      </c>
      <c r="B181" t="s">
        <v>183</v>
      </c>
      <c r="C181" t="s">
        <v>1222</v>
      </c>
      <c r="D181" t="s">
        <v>32</v>
      </c>
      <c r="F181">
        <v>2473</v>
      </c>
      <c r="G181" s="96" t="s">
        <v>1222</v>
      </c>
      <c r="H181" t="s">
        <v>32</v>
      </c>
      <c r="M181" s="94"/>
    </row>
    <row r="182" spans="1:13" x14ac:dyDescent="0.2">
      <c r="A182" s="94">
        <v>2431</v>
      </c>
      <c r="B182" t="s">
        <v>1684</v>
      </c>
      <c r="C182" t="s">
        <v>195</v>
      </c>
      <c r="D182" t="s">
        <v>31</v>
      </c>
      <c r="F182">
        <v>2474</v>
      </c>
      <c r="G182" s="96" t="s">
        <v>1222</v>
      </c>
      <c r="H182" t="s">
        <v>32</v>
      </c>
      <c r="M182" s="94"/>
    </row>
    <row r="183" spans="1:13" x14ac:dyDescent="0.2">
      <c r="A183" s="94">
        <v>2431</v>
      </c>
      <c r="B183" t="s">
        <v>1812</v>
      </c>
      <c r="C183" t="s">
        <v>195</v>
      </c>
      <c r="D183" t="s">
        <v>31</v>
      </c>
      <c r="F183">
        <v>2475</v>
      </c>
      <c r="G183" s="96" t="s">
        <v>1222</v>
      </c>
      <c r="H183" t="s">
        <v>32</v>
      </c>
      <c r="M183" s="94"/>
    </row>
    <row r="184" spans="1:13" x14ac:dyDescent="0.2">
      <c r="A184" s="94">
        <v>2432</v>
      </c>
      <c r="B184" t="s">
        <v>184</v>
      </c>
      <c r="C184" t="s">
        <v>195</v>
      </c>
      <c r="D184" t="s">
        <v>31</v>
      </c>
      <c r="F184">
        <v>2481</v>
      </c>
      <c r="G184" s="96" t="s">
        <v>162</v>
      </c>
      <c r="H184" t="s">
        <v>31</v>
      </c>
      <c r="M184" s="94"/>
    </row>
    <row r="185" spans="1:13" x14ac:dyDescent="0.2">
      <c r="A185" s="94">
        <v>2434</v>
      </c>
      <c r="B185" t="s">
        <v>185</v>
      </c>
      <c r="C185" t="s">
        <v>195</v>
      </c>
      <c r="D185" t="s">
        <v>31</v>
      </c>
      <c r="F185">
        <v>2482</v>
      </c>
      <c r="G185" s="96" t="s">
        <v>162</v>
      </c>
      <c r="H185" t="s">
        <v>31</v>
      </c>
      <c r="M185" s="94"/>
    </row>
    <row r="186" spans="1:13" x14ac:dyDescent="0.2">
      <c r="A186" s="94">
        <v>2435</v>
      </c>
      <c r="B186" t="s">
        <v>186</v>
      </c>
      <c r="C186" t="s">
        <v>195</v>
      </c>
      <c r="D186" t="s">
        <v>31</v>
      </c>
      <c r="F186">
        <v>2483</v>
      </c>
      <c r="G186" s="96" t="s">
        <v>209</v>
      </c>
      <c r="H186" t="s">
        <v>31</v>
      </c>
      <c r="M186" s="94"/>
    </row>
    <row r="187" spans="1:13" x14ac:dyDescent="0.2">
      <c r="A187" s="94">
        <v>2440</v>
      </c>
      <c r="B187" t="s">
        <v>1680</v>
      </c>
      <c r="C187" t="s">
        <v>209</v>
      </c>
      <c r="D187" t="s">
        <v>31</v>
      </c>
      <c r="F187">
        <v>2485</v>
      </c>
      <c r="G187" s="96" t="s">
        <v>2194</v>
      </c>
      <c r="H187" t="s">
        <v>32</v>
      </c>
      <c r="M187" s="94"/>
    </row>
    <row r="188" spans="1:13" x14ac:dyDescent="0.2">
      <c r="A188" s="94">
        <v>2440</v>
      </c>
      <c r="B188" t="s">
        <v>187</v>
      </c>
      <c r="C188" t="s">
        <v>195</v>
      </c>
      <c r="D188" t="s">
        <v>31</v>
      </c>
      <c r="F188">
        <v>2486</v>
      </c>
      <c r="G188" s="96" t="s">
        <v>209</v>
      </c>
      <c r="H188" t="s">
        <v>31</v>
      </c>
      <c r="M188" s="94"/>
    </row>
    <row r="189" spans="1:13" x14ac:dyDescent="0.2">
      <c r="A189" s="94">
        <v>2440</v>
      </c>
      <c r="B189" t="s">
        <v>1815</v>
      </c>
      <c r="C189" t="s">
        <v>195</v>
      </c>
      <c r="D189" t="s">
        <v>31</v>
      </c>
      <c r="F189">
        <v>2490</v>
      </c>
      <c r="G189" s="96" t="s">
        <v>2211</v>
      </c>
      <c r="H189" t="s">
        <v>31</v>
      </c>
      <c r="M189" s="94"/>
    </row>
    <row r="190" spans="1:13" x14ac:dyDescent="0.2">
      <c r="A190" s="94">
        <v>2441</v>
      </c>
      <c r="B190" t="s">
        <v>188</v>
      </c>
      <c r="C190" t="s">
        <v>209</v>
      </c>
      <c r="D190" t="s">
        <v>31</v>
      </c>
      <c r="F190">
        <v>2491</v>
      </c>
      <c r="G190" s="96" t="s">
        <v>2194</v>
      </c>
      <c r="H190" t="s">
        <v>32</v>
      </c>
      <c r="M190" s="94"/>
    </row>
    <row r="191" spans="1:13" x14ac:dyDescent="0.2">
      <c r="A191" s="94">
        <v>2443</v>
      </c>
      <c r="B191" t="s">
        <v>190</v>
      </c>
      <c r="C191" t="s">
        <v>2194</v>
      </c>
      <c r="D191" t="s">
        <v>32</v>
      </c>
      <c r="F191">
        <v>2492</v>
      </c>
      <c r="G191" s="96" t="s">
        <v>2211</v>
      </c>
      <c r="H191" t="s">
        <v>31</v>
      </c>
      <c r="M191" s="94"/>
    </row>
    <row r="192" spans="1:13" x14ac:dyDescent="0.2">
      <c r="A192" s="94">
        <v>2443</v>
      </c>
      <c r="B192" t="s">
        <v>1601</v>
      </c>
      <c r="C192" t="s">
        <v>2194</v>
      </c>
      <c r="D192" t="s">
        <v>32</v>
      </c>
      <c r="F192">
        <v>2493</v>
      </c>
      <c r="G192" s="96" t="s">
        <v>2211</v>
      </c>
      <c r="H192" t="s">
        <v>31</v>
      </c>
      <c r="M192" s="94"/>
    </row>
    <row r="193" spans="1:13" x14ac:dyDescent="0.2">
      <c r="A193" s="94">
        <v>2443</v>
      </c>
      <c r="B193" t="s">
        <v>1602</v>
      </c>
      <c r="C193" t="s">
        <v>2194</v>
      </c>
      <c r="D193" t="s">
        <v>32</v>
      </c>
      <c r="F193">
        <v>2500</v>
      </c>
      <c r="G193" s="96" t="s">
        <v>209</v>
      </c>
      <c r="H193" t="s">
        <v>31</v>
      </c>
      <c r="M193" s="94"/>
    </row>
    <row r="194" spans="1:13" x14ac:dyDescent="0.2">
      <c r="A194" s="94">
        <v>2443</v>
      </c>
      <c r="B194" t="s">
        <v>189</v>
      </c>
      <c r="C194" t="s">
        <v>209</v>
      </c>
      <c r="D194" t="s">
        <v>31</v>
      </c>
      <c r="F194">
        <v>2504</v>
      </c>
      <c r="G194" s="96" t="s">
        <v>209</v>
      </c>
      <c r="H194" t="s">
        <v>31</v>
      </c>
      <c r="M194" s="94"/>
    </row>
    <row r="195" spans="1:13" x14ac:dyDescent="0.2">
      <c r="A195" s="94">
        <v>2451</v>
      </c>
      <c r="B195" t="s">
        <v>1682</v>
      </c>
      <c r="C195" t="s">
        <v>195</v>
      </c>
      <c r="D195" t="s">
        <v>31</v>
      </c>
      <c r="F195">
        <v>2511</v>
      </c>
      <c r="G195" s="96" t="s">
        <v>209</v>
      </c>
      <c r="H195" t="s">
        <v>31</v>
      </c>
      <c r="M195" s="94"/>
    </row>
    <row r="196" spans="1:13" x14ac:dyDescent="0.2">
      <c r="A196" s="94">
        <v>2451</v>
      </c>
      <c r="B196" t="s">
        <v>191</v>
      </c>
      <c r="C196" t="s">
        <v>195</v>
      </c>
      <c r="D196" t="s">
        <v>31</v>
      </c>
      <c r="F196">
        <v>2514</v>
      </c>
      <c r="G196" s="96" t="s">
        <v>209</v>
      </c>
      <c r="H196" t="s">
        <v>31</v>
      </c>
      <c r="M196" s="94"/>
    </row>
    <row r="197" spans="1:13" x14ac:dyDescent="0.2">
      <c r="A197" s="94">
        <v>2452</v>
      </c>
      <c r="B197" t="s">
        <v>192</v>
      </c>
      <c r="C197" t="s">
        <v>195</v>
      </c>
      <c r="D197" t="s">
        <v>31</v>
      </c>
      <c r="F197">
        <v>2521</v>
      </c>
      <c r="G197" s="96" t="s">
        <v>209</v>
      </c>
      <c r="H197" t="s">
        <v>31</v>
      </c>
      <c r="M197" s="94"/>
    </row>
    <row r="198" spans="1:13" x14ac:dyDescent="0.2">
      <c r="A198" s="94">
        <v>2453</v>
      </c>
      <c r="B198" t="s">
        <v>193</v>
      </c>
      <c r="C198" t="s">
        <v>195</v>
      </c>
      <c r="D198" t="s">
        <v>31</v>
      </c>
      <c r="F198">
        <v>2522</v>
      </c>
      <c r="G198" s="96" t="s">
        <v>209</v>
      </c>
      <c r="H198" t="s">
        <v>31</v>
      </c>
      <c r="M198" s="94"/>
    </row>
    <row r="199" spans="1:13" x14ac:dyDescent="0.2">
      <c r="A199" s="94">
        <v>2454</v>
      </c>
      <c r="B199" t="s">
        <v>194</v>
      </c>
      <c r="C199" t="s">
        <v>195</v>
      </c>
      <c r="D199" t="s">
        <v>31</v>
      </c>
      <c r="F199">
        <v>2523</v>
      </c>
      <c r="G199" s="96" t="s">
        <v>209</v>
      </c>
      <c r="H199" t="s">
        <v>31</v>
      </c>
      <c r="M199" s="94"/>
    </row>
    <row r="200" spans="1:13" x14ac:dyDescent="0.2">
      <c r="A200" s="94">
        <v>2460</v>
      </c>
      <c r="B200" t="s">
        <v>1626</v>
      </c>
      <c r="C200" t="s">
        <v>1222</v>
      </c>
      <c r="D200" t="s">
        <v>32</v>
      </c>
      <c r="F200">
        <v>2524</v>
      </c>
      <c r="G200" s="96" t="s">
        <v>209</v>
      </c>
      <c r="H200" t="s">
        <v>31</v>
      </c>
      <c r="M200" s="94"/>
    </row>
    <row r="201" spans="1:13" x14ac:dyDescent="0.2">
      <c r="A201" s="94">
        <v>2460</v>
      </c>
      <c r="B201" t="s">
        <v>195</v>
      </c>
      <c r="C201" t="s">
        <v>195</v>
      </c>
      <c r="D201" t="s">
        <v>31</v>
      </c>
      <c r="F201">
        <v>2525</v>
      </c>
      <c r="G201" s="96" t="s">
        <v>209</v>
      </c>
      <c r="H201" t="s">
        <v>31</v>
      </c>
      <c r="M201" s="94"/>
    </row>
    <row r="202" spans="1:13" x14ac:dyDescent="0.2">
      <c r="A202" s="94">
        <v>2464</v>
      </c>
      <c r="B202" t="s">
        <v>1685</v>
      </c>
      <c r="C202" t="s">
        <v>195</v>
      </c>
      <c r="D202" t="s">
        <v>31</v>
      </c>
      <c r="F202">
        <v>2531</v>
      </c>
      <c r="G202" s="96" t="s">
        <v>162</v>
      </c>
      <c r="H202" t="s">
        <v>31</v>
      </c>
      <c r="M202" s="94"/>
    </row>
    <row r="203" spans="1:13" x14ac:dyDescent="0.2">
      <c r="A203" s="94">
        <v>2465</v>
      </c>
      <c r="B203" t="s">
        <v>196</v>
      </c>
      <c r="C203" t="s">
        <v>195</v>
      </c>
      <c r="D203" t="s">
        <v>31</v>
      </c>
      <c r="F203">
        <v>2532</v>
      </c>
      <c r="G203" s="96" t="s">
        <v>209</v>
      </c>
      <c r="H203" t="s">
        <v>31</v>
      </c>
      <c r="M203" s="94"/>
    </row>
    <row r="204" spans="1:13" x14ac:dyDescent="0.2">
      <c r="A204" s="94">
        <v>2471</v>
      </c>
      <c r="B204" t="s">
        <v>197</v>
      </c>
      <c r="C204" t="s">
        <v>195</v>
      </c>
      <c r="D204" t="s">
        <v>31</v>
      </c>
      <c r="F204">
        <v>2533</v>
      </c>
      <c r="G204" s="96" t="s">
        <v>209</v>
      </c>
      <c r="H204" t="s">
        <v>31</v>
      </c>
      <c r="M204" s="94"/>
    </row>
    <row r="205" spans="1:13" x14ac:dyDescent="0.2">
      <c r="A205" s="94">
        <v>2472</v>
      </c>
      <c r="B205" t="s">
        <v>198</v>
      </c>
      <c r="C205" t="s">
        <v>195</v>
      </c>
      <c r="D205" t="s">
        <v>31</v>
      </c>
      <c r="F205">
        <v>2534</v>
      </c>
      <c r="G205" s="96" t="s">
        <v>209</v>
      </c>
      <c r="H205" t="s">
        <v>31</v>
      </c>
      <c r="M205" s="94"/>
    </row>
    <row r="206" spans="1:13" x14ac:dyDescent="0.2">
      <c r="A206" s="94">
        <v>2473</v>
      </c>
      <c r="B206" t="s">
        <v>199</v>
      </c>
      <c r="C206" t="s">
        <v>1222</v>
      </c>
      <c r="D206" t="s">
        <v>32</v>
      </c>
      <c r="F206">
        <v>2540</v>
      </c>
      <c r="G206" s="96" t="s">
        <v>209</v>
      </c>
      <c r="H206" t="s">
        <v>31</v>
      </c>
      <c r="M206" s="94"/>
    </row>
    <row r="207" spans="1:13" x14ac:dyDescent="0.2">
      <c r="A207" s="94">
        <v>2474</v>
      </c>
      <c r="B207" t="s">
        <v>200</v>
      </c>
      <c r="C207" t="s">
        <v>1222</v>
      </c>
      <c r="D207" t="s">
        <v>32</v>
      </c>
      <c r="F207">
        <v>2542</v>
      </c>
      <c r="G207" s="96" t="s">
        <v>209</v>
      </c>
      <c r="H207" t="s">
        <v>31</v>
      </c>
      <c r="M207" s="94"/>
    </row>
    <row r="208" spans="1:13" x14ac:dyDescent="0.2">
      <c r="A208" s="94">
        <v>2475</v>
      </c>
      <c r="B208" t="s">
        <v>201</v>
      </c>
      <c r="C208" t="s">
        <v>1222</v>
      </c>
      <c r="D208" t="s">
        <v>32</v>
      </c>
      <c r="F208">
        <v>2544</v>
      </c>
      <c r="G208" s="96" t="s">
        <v>209</v>
      </c>
      <c r="H208" t="s">
        <v>31</v>
      </c>
      <c r="M208" s="94"/>
    </row>
    <row r="209" spans="1:13" x14ac:dyDescent="0.2">
      <c r="A209" s="94">
        <v>2481</v>
      </c>
      <c r="B209" t="s">
        <v>202</v>
      </c>
      <c r="C209" t="s">
        <v>162</v>
      </c>
      <c r="D209" t="s">
        <v>31</v>
      </c>
      <c r="F209">
        <v>2551</v>
      </c>
      <c r="G209" s="96" t="s">
        <v>209</v>
      </c>
      <c r="H209" t="s">
        <v>31</v>
      </c>
      <c r="M209" s="94"/>
    </row>
    <row r="210" spans="1:13" x14ac:dyDescent="0.2">
      <c r="A210" s="94">
        <v>2482</v>
      </c>
      <c r="B210" t="s">
        <v>203</v>
      </c>
      <c r="C210" t="s">
        <v>162</v>
      </c>
      <c r="D210" t="s">
        <v>31</v>
      </c>
      <c r="F210">
        <v>2552</v>
      </c>
      <c r="G210" s="96" t="s">
        <v>209</v>
      </c>
      <c r="H210" t="s">
        <v>31</v>
      </c>
      <c r="M210" s="94"/>
    </row>
    <row r="211" spans="1:13" x14ac:dyDescent="0.2">
      <c r="A211" s="94">
        <v>2483</v>
      </c>
      <c r="B211" t="s">
        <v>204</v>
      </c>
      <c r="C211" t="s">
        <v>209</v>
      </c>
      <c r="D211" t="s">
        <v>31</v>
      </c>
      <c r="F211">
        <v>2560</v>
      </c>
      <c r="G211" s="96" t="s">
        <v>209</v>
      </c>
      <c r="H211" t="s">
        <v>31</v>
      </c>
      <c r="M211" s="94"/>
    </row>
    <row r="212" spans="1:13" x14ac:dyDescent="0.2">
      <c r="A212" s="94">
        <v>2485</v>
      </c>
      <c r="B212" t="s">
        <v>1600</v>
      </c>
      <c r="C212" t="s">
        <v>2194</v>
      </c>
      <c r="D212" t="s">
        <v>32</v>
      </c>
      <c r="F212">
        <v>2563</v>
      </c>
      <c r="G212" s="96" t="s">
        <v>209</v>
      </c>
      <c r="H212" t="s">
        <v>31</v>
      </c>
      <c r="M212" s="94"/>
    </row>
    <row r="213" spans="1:13" x14ac:dyDescent="0.2">
      <c r="A213" s="94">
        <v>2486</v>
      </c>
      <c r="B213" t="s">
        <v>205</v>
      </c>
      <c r="C213" t="s">
        <v>209</v>
      </c>
      <c r="D213" t="s">
        <v>31</v>
      </c>
      <c r="F213">
        <v>2564</v>
      </c>
      <c r="G213" s="96" t="s">
        <v>209</v>
      </c>
      <c r="H213" t="s">
        <v>31</v>
      </c>
      <c r="M213" s="94"/>
    </row>
    <row r="214" spans="1:13" x14ac:dyDescent="0.2">
      <c r="A214" s="94">
        <v>2490</v>
      </c>
      <c r="B214" t="s">
        <v>206</v>
      </c>
      <c r="C214" t="s">
        <v>2211</v>
      </c>
      <c r="D214" t="s">
        <v>31</v>
      </c>
      <c r="F214">
        <v>2571</v>
      </c>
      <c r="G214" s="96" t="s">
        <v>209</v>
      </c>
      <c r="H214" t="s">
        <v>31</v>
      </c>
      <c r="M214" s="94"/>
    </row>
    <row r="215" spans="1:13" x14ac:dyDescent="0.2">
      <c r="A215" s="94">
        <v>2491</v>
      </c>
      <c r="B215" t="s">
        <v>207</v>
      </c>
      <c r="C215" t="s">
        <v>2194</v>
      </c>
      <c r="D215" t="s">
        <v>32</v>
      </c>
      <c r="F215">
        <v>2572</v>
      </c>
      <c r="G215" s="96" t="s">
        <v>306</v>
      </c>
      <c r="H215" t="s">
        <v>31</v>
      </c>
      <c r="M215" s="94"/>
    </row>
    <row r="216" spans="1:13" x14ac:dyDescent="0.2">
      <c r="A216" s="94">
        <v>2492</v>
      </c>
      <c r="B216" t="s">
        <v>208</v>
      </c>
      <c r="C216" t="s">
        <v>2211</v>
      </c>
      <c r="D216" t="s">
        <v>31</v>
      </c>
      <c r="F216">
        <v>2601</v>
      </c>
      <c r="G216" s="96" t="s">
        <v>2211</v>
      </c>
      <c r="H216" t="s">
        <v>31</v>
      </c>
      <c r="M216" s="94"/>
    </row>
    <row r="217" spans="1:13" x14ac:dyDescent="0.2">
      <c r="A217" s="94">
        <v>2492</v>
      </c>
      <c r="B217" t="s">
        <v>1810</v>
      </c>
      <c r="C217" t="s">
        <v>2211</v>
      </c>
      <c r="D217" t="s">
        <v>31</v>
      </c>
      <c r="F217">
        <v>2602</v>
      </c>
      <c r="G217" s="96" t="s">
        <v>209</v>
      </c>
      <c r="H217" t="s">
        <v>31</v>
      </c>
      <c r="M217" s="94"/>
    </row>
    <row r="218" spans="1:13" x14ac:dyDescent="0.2">
      <c r="A218" s="94">
        <v>2493</v>
      </c>
      <c r="B218" t="s">
        <v>1802</v>
      </c>
      <c r="C218" t="s">
        <v>2211</v>
      </c>
      <c r="D218" t="s">
        <v>31</v>
      </c>
      <c r="F218">
        <v>2603</v>
      </c>
      <c r="G218" s="96" t="s">
        <v>2211</v>
      </c>
      <c r="H218" t="s">
        <v>31</v>
      </c>
      <c r="M218" s="94"/>
    </row>
    <row r="219" spans="1:13" x14ac:dyDescent="0.2">
      <c r="A219" s="94">
        <v>2500</v>
      </c>
      <c r="B219" t="s">
        <v>209</v>
      </c>
      <c r="C219" t="s">
        <v>209</v>
      </c>
      <c r="D219" t="s">
        <v>31</v>
      </c>
      <c r="F219">
        <v>2604</v>
      </c>
      <c r="G219" s="96" t="s">
        <v>2211</v>
      </c>
      <c r="H219" t="s">
        <v>31</v>
      </c>
      <c r="M219" s="94"/>
    </row>
    <row r="220" spans="1:13" x14ac:dyDescent="0.2">
      <c r="A220" s="94">
        <v>2504</v>
      </c>
      <c r="B220" t="s">
        <v>210</v>
      </c>
      <c r="C220" t="s">
        <v>209</v>
      </c>
      <c r="D220" t="s">
        <v>31</v>
      </c>
      <c r="F220">
        <v>2620</v>
      </c>
      <c r="G220" s="96" t="s">
        <v>235</v>
      </c>
      <c r="H220" t="s">
        <v>31</v>
      </c>
      <c r="M220" s="94"/>
    </row>
    <row r="221" spans="1:13" x14ac:dyDescent="0.2">
      <c r="A221" s="94">
        <v>2511</v>
      </c>
      <c r="B221" t="s">
        <v>211</v>
      </c>
      <c r="C221" t="s">
        <v>209</v>
      </c>
      <c r="D221" t="s">
        <v>31</v>
      </c>
      <c r="F221">
        <v>2624</v>
      </c>
      <c r="G221" s="96" t="s">
        <v>235</v>
      </c>
      <c r="H221" t="s">
        <v>31</v>
      </c>
      <c r="M221" s="94"/>
    </row>
    <row r="222" spans="1:13" x14ac:dyDescent="0.2">
      <c r="A222" s="94">
        <v>2514</v>
      </c>
      <c r="B222" t="s">
        <v>212</v>
      </c>
      <c r="C222" t="s">
        <v>209</v>
      </c>
      <c r="D222" t="s">
        <v>31</v>
      </c>
      <c r="F222">
        <v>2625</v>
      </c>
      <c r="G222" s="96" t="s">
        <v>235</v>
      </c>
      <c r="H222" t="s">
        <v>31</v>
      </c>
      <c r="M222" s="94"/>
    </row>
    <row r="223" spans="1:13" x14ac:dyDescent="0.2">
      <c r="A223" s="94">
        <v>2521</v>
      </c>
      <c r="B223" t="s">
        <v>213</v>
      </c>
      <c r="C223" t="s">
        <v>209</v>
      </c>
      <c r="D223" t="s">
        <v>31</v>
      </c>
      <c r="F223">
        <v>2630</v>
      </c>
      <c r="G223" s="96" t="s">
        <v>235</v>
      </c>
      <c r="H223" t="s">
        <v>31</v>
      </c>
      <c r="M223" s="94"/>
    </row>
    <row r="224" spans="1:13" x14ac:dyDescent="0.2">
      <c r="A224" s="94">
        <v>2522</v>
      </c>
      <c r="B224" t="s">
        <v>214</v>
      </c>
      <c r="C224" t="s">
        <v>209</v>
      </c>
      <c r="D224" t="s">
        <v>31</v>
      </c>
      <c r="F224">
        <v>2632</v>
      </c>
      <c r="G224" s="96" t="s">
        <v>235</v>
      </c>
      <c r="H224" t="s">
        <v>31</v>
      </c>
      <c r="M224" s="94"/>
    </row>
    <row r="225" spans="1:13" x14ac:dyDescent="0.2">
      <c r="A225" s="94">
        <v>2523</v>
      </c>
      <c r="B225" t="s">
        <v>215</v>
      </c>
      <c r="C225" t="s">
        <v>209</v>
      </c>
      <c r="D225" t="s">
        <v>31</v>
      </c>
      <c r="F225">
        <v>2640</v>
      </c>
      <c r="G225" s="96" t="s">
        <v>235</v>
      </c>
      <c r="H225" t="s">
        <v>31</v>
      </c>
      <c r="M225" s="94"/>
    </row>
    <row r="226" spans="1:13" x14ac:dyDescent="0.2">
      <c r="A226" s="94">
        <v>2524</v>
      </c>
      <c r="B226" t="s">
        <v>216</v>
      </c>
      <c r="C226" t="s">
        <v>209</v>
      </c>
      <c r="D226" t="s">
        <v>31</v>
      </c>
      <c r="F226">
        <v>2641</v>
      </c>
      <c r="G226" s="96" t="s">
        <v>235</v>
      </c>
      <c r="H226" t="s">
        <v>31</v>
      </c>
      <c r="M226" s="94"/>
    </row>
    <row r="227" spans="1:13" x14ac:dyDescent="0.2">
      <c r="A227" s="94">
        <v>2525</v>
      </c>
      <c r="B227" t="s">
        <v>217</v>
      </c>
      <c r="C227" t="s">
        <v>209</v>
      </c>
      <c r="D227" t="s">
        <v>31</v>
      </c>
      <c r="F227">
        <v>2650</v>
      </c>
      <c r="G227" s="96" t="s">
        <v>235</v>
      </c>
      <c r="H227" t="s">
        <v>31</v>
      </c>
      <c r="M227" s="94"/>
    </row>
    <row r="228" spans="1:13" x14ac:dyDescent="0.2">
      <c r="A228" s="94">
        <v>2525</v>
      </c>
      <c r="B228" t="s">
        <v>1681</v>
      </c>
      <c r="C228" t="s">
        <v>209</v>
      </c>
      <c r="D228" t="s">
        <v>31</v>
      </c>
      <c r="F228">
        <v>2651</v>
      </c>
      <c r="G228" s="96" t="s">
        <v>235</v>
      </c>
      <c r="H228" t="s">
        <v>31</v>
      </c>
      <c r="M228" s="94"/>
    </row>
    <row r="229" spans="1:13" x14ac:dyDescent="0.2">
      <c r="A229" s="94">
        <v>2531</v>
      </c>
      <c r="B229" t="s">
        <v>218</v>
      </c>
      <c r="C229" t="s">
        <v>162</v>
      </c>
      <c r="D229" t="s">
        <v>31</v>
      </c>
      <c r="F229">
        <v>2662</v>
      </c>
      <c r="G229" s="96" t="s">
        <v>235</v>
      </c>
      <c r="H229" t="s">
        <v>31</v>
      </c>
      <c r="M229" s="94"/>
    </row>
    <row r="230" spans="1:13" x14ac:dyDescent="0.2">
      <c r="A230" s="94">
        <v>2532</v>
      </c>
      <c r="B230" t="s">
        <v>1678</v>
      </c>
      <c r="C230" t="s">
        <v>209</v>
      </c>
      <c r="D230" t="s">
        <v>31</v>
      </c>
      <c r="F230">
        <v>2663</v>
      </c>
      <c r="G230" s="96" t="s">
        <v>2211</v>
      </c>
      <c r="H230" t="s">
        <v>31</v>
      </c>
      <c r="M230" s="94"/>
    </row>
    <row r="231" spans="1:13" x14ac:dyDescent="0.2">
      <c r="A231" s="94">
        <v>2533</v>
      </c>
      <c r="B231" t="s">
        <v>219</v>
      </c>
      <c r="C231" t="s">
        <v>209</v>
      </c>
      <c r="D231" t="s">
        <v>31</v>
      </c>
      <c r="F231">
        <v>2673</v>
      </c>
      <c r="G231" s="96" t="s">
        <v>235</v>
      </c>
      <c r="H231" t="s">
        <v>31</v>
      </c>
      <c r="M231" s="94"/>
    </row>
    <row r="232" spans="1:13" x14ac:dyDescent="0.2">
      <c r="A232" s="94">
        <v>2534</v>
      </c>
      <c r="B232" t="s">
        <v>220</v>
      </c>
      <c r="C232" t="s">
        <v>209</v>
      </c>
      <c r="D232" t="s">
        <v>31</v>
      </c>
      <c r="F232">
        <v>2680</v>
      </c>
      <c r="G232" s="96" t="s">
        <v>235</v>
      </c>
      <c r="H232" t="s">
        <v>31</v>
      </c>
      <c r="M232" s="94"/>
    </row>
    <row r="233" spans="1:13" x14ac:dyDescent="0.2">
      <c r="A233" s="94">
        <v>2540</v>
      </c>
      <c r="B233" t="s">
        <v>221</v>
      </c>
      <c r="C233" t="s">
        <v>209</v>
      </c>
      <c r="D233" t="s">
        <v>31</v>
      </c>
      <c r="F233">
        <v>2700</v>
      </c>
      <c r="G233" s="96" t="s">
        <v>2208</v>
      </c>
      <c r="H233" t="s">
        <v>31</v>
      </c>
      <c r="M233" s="94"/>
    </row>
    <row r="234" spans="1:13" x14ac:dyDescent="0.2">
      <c r="A234" s="94">
        <v>2542</v>
      </c>
      <c r="B234" t="s">
        <v>222</v>
      </c>
      <c r="C234" t="s">
        <v>209</v>
      </c>
      <c r="D234" t="s">
        <v>31</v>
      </c>
      <c r="F234">
        <v>2721</v>
      </c>
      <c r="G234" s="96" t="s">
        <v>2211</v>
      </c>
      <c r="H234" t="s">
        <v>31</v>
      </c>
      <c r="M234" s="94"/>
    </row>
    <row r="235" spans="1:13" x14ac:dyDescent="0.2">
      <c r="A235" s="94">
        <v>2544</v>
      </c>
      <c r="B235" t="s">
        <v>223</v>
      </c>
      <c r="C235" t="s">
        <v>209</v>
      </c>
      <c r="D235" t="s">
        <v>31</v>
      </c>
      <c r="F235">
        <v>2722</v>
      </c>
      <c r="G235" s="96" t="s">
        <v>2211</v>
      </c>
      <c r="H235" t="s">
        <v>31</v>
      </c>
      <c r="M235" s="94"/>
    </row>
    <row r="236" spans="1:13" x14ac:dyDescent="0.2">
      <c r="A236" s="94">
        <v>2551</v>
      </c>
      <c r="B236" t="s">
        <v>224</v>
      </c>
      <c r="C236" t="s">
        <v>209</v>
      </c>
      <c r="D236" t="s">
        <v>31</v>
      </c>
      <c r="F236">
        <v>2724</v>
      </c>
      <c r="G236" s="96" t="s">
        <v>2211</v>
      </c>
      <c r="H236" t="s">
        <v>31</v>
      </c>
      <c r="M236" s="94"/>
    </row>
    <row r="237" spans="1:13" x14ac:dyDescent="0.2">
      <c r="A237" s="94">
        <v>2552</v>
      </c>
      <c r="B237" t="s">
        <v>225</v>
      </c>
      <c r="C237" t="s">
        <v>209</v>
      </c>
      <c r="D237" t="s">
        <v>31</v>
      </c>
      <c r="F237">
        <v>2731</v>
      </c>
      <c r="G237" s="96" t="s">
        <v>235</v>
      </c>
      <c r="H237" t="s">
        <v>31</v>
      </c>
      <c r="M237" s="94"/>
    </row>
    <row r="238" spans="1:13" x14ac:dyDescent="0.2">
      <c r="A238" s="94">
        <v>2560</v>
      </c>
      <c r="B238" t="s">
        <v>226</v>
      </c>
      <c r="C238" t="s">
        <v>209</v>
      </c>
      <c r="D238" t="s">
        <v>31</v>
      </c>
      <c r="F238">
        <v>2732</v>
      </c>
      <c r="G238" s="96" t="s">
        <v>235</v>
      </c>
      <c r="H238" t="s">
        <v>31</v>
      </c>
      <c r="M238" s="94"/>
    </row>
    <row r="239" spans="1:13" x14ac:dyDescent="0.2">
      <c r="A239" s="94">
        <v>2560</v>
      </c>
      <c r="B239" t="s">
        <v>1679</v>
      </c>
      <c r="C239" t="s">
        <v>209</v>
      </c>
      <c r="D239" t="s">
        <v>31</v>
      </c>
      <c r="F239">
        <v>2733</v>
      </c>
      <c r="G239" s="96" t="s">
        <v>235</v>
      </c>
      <c r="H239" t="s">
        <v>31</v>
      </c>
      <c r="M239" s="94"/>
    </row>
    <row r="240" spans="1:13" x14ac:dyDescent="0.2">
      <c r="A240" s="94">
        <v>2563</v>
      </c>
      <c r="B240" t="s">
        <v>227</v>
      </c>
      <c r="C240" t="s">
        <v>209</v>
      </c>
      <c r="D240" t="s">
        <v>31</v>
      </c>
      <c r="F240">
        <v>2734</v>
      </c>
      <c r="G240" s="96" t="s">
        <v>235</v>
      </c>
      <c r="H240" t="s">
        <v>31</v>
      </c>
      <c r="M240" s="94"/>
    </row>
    <row r="241" spans="1:13" x14ac:dyDescent="0.2">
      <c r="A241" s="94">
        <v>2564</v>
      </c>
      <c r="B241" t="s">
        <v>1677</v>
      </c>
      <c r="C241" t="s">
        <v>209</v>
      </c>
      <c r="D241" t="s">
        <v>31</v>
      </c>
      <c r="F241">
        <v>2751</v>
      </c>
      <c r="G241" s="96" t="s">
        <v>2211</v>
      </c>
      <c r="H241" t="s">
        <v>31</v>
      </c>
      <c r="M241" s="94"/>
    </row>
    <row r="242" spans="1:13" x14ac:dyDescent="0.2">
      <c r="A242" s="94">
        <v>2564</v>
      </c>
      <c r="B242" t="s">
        <v>228</v>
      </c>
      <c r="C242" t="s">
        <v>209</v>
      </c>
      <c r="D242" t="s">
        <v>31</v>
      </c>
      <c r="F242">
        <v>2752</v>
      </c>
      <c r="G242" s="96" t="s">
        <v>2211</v>
      </c>
      <c r="H242" t="s">
        <v>31</v>
      </c>
      <c r="M242" s="94"/>
    </row>
    <row r="243" spans="1:13" x14ac:dyDescent="0.2">
      <c r="A243" s="94">
        <v>2571</v>
      </c>
      <c r="B243" t="s">
        <v>1676</v>
      </c>
      <c r="C243" t="s">
        <v>209</v>
      </c>
      <c r="D243" t="s">
        <v>31</v>
      </c>
      <c r="F243">
        <v>2753</v>
      </c>
      <c r="G243" s="96" t="s">
        <v>2211</v>
      </c>
      <c r="H243" t="s">
        <v>31</v>
      </c>
      <c r="M243" s="94"/>
    </row>
    <row r="244" spans="1:13" x14ac:dyDescent="0.2">
      <c r="A244" s="94">
        <v>2572</v>
      </c>
      <c r="B244" t="s">
        <v>230</v>
      </c>
      <c r="C244" t="s">
        <v>306</v>
      </c>
      <c r="D244" t="s">
        <v>31</v>
      </c>
      <c r="F244">
        <v>2754</v>
      </c>
      <c r="G244" s="96" t="s">
        <v>2211</v>
      </c>
      <c r="H244" t="s">
        <v>31</v>
      </c>
      <c r="M244" s="94"/>
    </row>
    <row r="245" spans="1:13" x14ac:dyDescent="0.2">
      <c r="A245" s="94">
        <v>2601</v>
      </c>
      <c r="B245" t="s">
        <v>231</v>
      </c>
      <c r="C245" t="s">
        <v>2211</v>
      </c>
      <c r="D245" t="s">
        <v>31</v>
      </c>
      <c r="F245">
        <v>2761</v>
      </c>
      <c r="G245" s="96" t="s">
        <v>2211</v>
      </c>
      <c r="H245" t="s">
        <v>31</v>
      </c>
      <c r="M245" s="94"/>
    </row>
    <row r="246" spans="1:13" x14ac:dyDescent="0.2">
      <c r="A246" s="94">
        <v>2602</v>
      </c>
      <c r="B246" t="s">
        <v>232</v>
      </c>
      <c r="C246" t="s">
        <v>209</v>
      </c>
      <c r="D246" t="s">
        <v>31</v>
      </c>
      <c r="F246">
        <v>2763</v>
      </c>
      <c r="G246" s="96" t="s">
        <v>2211</v>
      </c>
      <c r="H246" t="s">
        <v>31</v>
      </c>
      <c r="M246" s="94"/>
    </row>
    <row r="247" spans="1:13" x14ac:dyDescent="0.2">
      <c r="A247" s="94">
        <v>2603</v>
      </c>
      <c r="B247" t="s">
        <v>233</v>
      </c>
      <c r="C247" t="s">
        <v>2211</v>
      </c>
      <c r="D247" t="s">
        <v>31</v>
      </c>
      <c r="F247">
        <v>2770</v>
      </c>
      <c r="G247" s="96" t="s">
        <v>2211</v>
      </c>
      <c r="H247" t="s">
        <v>31</v>
      </c>
      <c r="M247" s="94"/>
    </row>
    <row r="248" spans="1:13" x14ac:dyDescent="0.2">
      <c r="A248" s="94">
        <v>2604</v>
      </c>
      <c r="B248" t="s">
        <v>234</v>
      </c>
      <c r="C248" t="s">
        <v>2211</v>
      </c>
      <c r="D248" t="s">
        <v>31</v>
      </c>
      <c r="F248">
        <v>2801</v>
      </c>
      <c r="G248" s="96" t="s">
        <v>2211</v>
      </c>
      <c r="H248" t="s">
        <v>31</v>
      </c>
      <c r="M248" s="94"/>
    </row>
    <row r="249" spans="1:13" x14ac:dyDescent="0.2">
      <c r="A249" s="94">
        <v>2620</v>
      </c>
      <c r="B249" t="s">
        <v>1766</v>
      </c>
      <c r="C249" t="s">
        <v>235</v>
      </c>
      <c r="D249" t="s">
        <v>31</v>
      </c>
      <c r="F249">
        <v>2802</v>
      </c>
      <c r="G249" s="96" t="s">
        <v>2211</v>
      </c>
      <c r="H249" t="s">
        <v>31</v>
      </c>
      <c r="M249" s="94"/>
    </row>
    <row r="250" spans="1:13" x14ac:dyDescent="0.2">
      <c r="A250" s="94">
        <v>2620</v>
      </c>
      <c r="B250" t="s">
        <v>235</v>
      </c>
      <c r="C250" t="s">
        <v>235</v>
      </c>
      <c r="D250" t="s">
        <v>31</v>
      </c>
      <c r="F250">
        <v>2803</v>
      </c>
      <c r="G250" s="96" t="s">
        <v>2211</v>
      </c>
      <c r="H250" t="s">
        <v>31</v>
      </c>
      <c r="M250" s="94"/>
    </row>
    <row r="251" spans="1:13" x14ac:dyDescent="0.2">
      <c r="A251" s="94">
        <v>2620</v>
      </c>
      <c r="B251" t="s">
        <v>1774</v>
      </c>
      <c r="C251" t="s">
        <v>235</v>
      </c>
      <c r="D251" t="s">
        <v>31</v>
      </c>
      <c r="F251">
        <v>2811</v>
      </c>
      <c r="G251" s="96" t="s">
        <v>2211</v>
      </c>
      <c r="H251" t="s">
        <v>31</v>
      </c>
      <c r="M251" s="94"/>
    </row>
    <row r="252" spans="1:13" x14ac:dyDescent="0.2">
      <c r="A252" s="94">
        <v>2624</v>
      </c>
      <c r="B252" t="s">
        <v>236</v>
      </c>
      <c r="C252" t="s">
        <v>235</v>
      </c>
      <c r="D252" t="s">
        <v>31</v>
      </c>
      <c r="F252">
        <v>2812</v>
      </c>
      <c r="G252" s="96" t="s">
        <v>2211</v>
      </c>
      <c r="H252" t="s">
        <v>31</v>
      </c>
      <c r="M252" s="94"/>
    </row>
    <row r="253" spans="1:13" x14ac:dyDescent="0.2">
      <c r="A253" s="94">
        <v>2625</v>
      </c>
      <c r="B253" t="s">
        <v>2088</v>
      </c>
      <c r="C253" t="s">
        <v>235</v>
      </c>
      <c r="D253" t="s">
        <v>31</v>
      </c>
      <c r="F253">
        <v>2813</v>
      </c>
      <c r="G253" s="96" t="s">
        <v>2211</v>
      </c>
      <c r="H253" t="s">
        <v>31</v>
      </c>
      <c r="M253" s="94"/>
    </row>
    <row r="254" spans="1:13" x14ac:dyDescent="0.2">
      <c r="A254" s="94">
        <v>2630</v>
      </c>
      <c r="B254" t="s">
        <v>1764</v>
      </c>
      <c r="C254" t="s">
        <v>235</v>
      </c>
      <c r="D254" t="s">
        <v>31</v>
      </c>
      <c r="F254">
        <v>2821</v>
      </c>
      <c r="G254" s="96" t="s">
        <v>2211</v>
      </c>
      <c r="H254" t="s">
        <v>31</v>
      </c>
      <c r="M254" s="94"/>
    </row>
    <row r="255" spans="1:13" x14ac:dyDescent="0.2">
      <c r="A255" s="94">
        <v>2630</v>
      </c>
      <c r="B255" t="s">
        <v>237</v>
      </c>
      <c r="C255" t="s">
        <v>235</v>
      </c>
      <c r="D255" t="s">
        <v>31</v>
      </c>
      <c r="F255">
        <v>2822</v>
      </c>
      <c r="G255" s="96" t="s">
        <v>2211</v>
      </c>
      <c r="H255" t="s">
        <v>31</v>
      </c>
      <c r="M255" s="94"/>
    </row>
    <row r="256" spans="1:13" x14ac:dyDescent="0.2">
      <c r="A256" s="94">
        <v>2630</v>
      </c>
      <c r="B256" t="s">
        <v>2089</v>
      </c>
      <c r="C256" t="s">
        <v>235</v>
      </c>
      <c r="D256" t="s">
        <v>31</v>
      </c>
      <c r="F256">
        <v>2823</v>
      </c>
      <c r="G256" s="96" t="s">
        <v>235</v>
      </c>
      <c r="H256" t="s">
        <v>31</v>
      </c>
      <c r="M256" s="94"/>
    </row>
    <row r="257" spans="1:13" x14ac:dyDescent="0.2">
      <c r="A257" s="94">
        <v>2632</v>
      </c>
      <c r="B257" t="s">
        <v>1762</v>
      </c>
      <c r="C257" t="s">
        <v>235</v>
      </c>
      <c r="D257" t="s">
        <v>31</v>
      </c>
      <c r="F257">
        <v>2824</v>
      </c>
      <c r="G257" s="96" t="s">
        <v>235</v>
      </c>
      <c r="H257" t="s">
        <v>31</v>
      </c>
      <c r="M257" s="94"/>
    </row>
    <row r="258" spans="1:13" x14ac:dyDescent="0.2">
      <c r="A258" s="94">
        <v>2632</v>
      </c>
      <c r="B258" t="s">
        <v>2086</v>
      </c>
      <c r="C258" t="s">
        <v>235</v>
      </c>
      <c r="D258" t="s">
        <v>31</v>
      </c>
      <c r="F258">
        <v>2831</v>
      </c>
      <c r="G258" s="96" t="s">
        <v>235</v>
      </c>
      <c r="H258" t="s">
        <v>31</v>
      </c>
      <c r="M258" s="94"/>
    </row>
    <row r="259" spans="1:13" x14ac:dyDescent="0.2">
      <c r="A259" s="94">
        <v>2632</v>
      </c>
      <c r="B259" t="s">
        <v>238</v>
      </c>
      <c r="C259" t="s">
        <v>235</v>
      </c>
      <c r="D259" t="s">
        <v>31</v>
      </c>
      <c r="F259">
        <v>2833</v>
      </c>
      <c r="G259" s="96" t="s">
        <v>2211</v>
      </c>
      <c r="H259" t="s">
        <v>31</v>
      </c>
      <c r="M259" s="94"/>
    </row>
    <row r="260" spans="1:13" x14ac:dyDescent="0.2">
      <c r="A260" s="94">
        <v>2640</v>
      </c>
      <c r="B260" t="s">
        <v>1765</v>
      </c>
      <c r="C260" t="s">
        <v>235</v>
      </c>
      <c r="D260" t="s">
        <v>31</v>
      </c>
      <c r="F260">
        <v>2840</v>
      </c>
      <c r="G260" s="96" t="s">
        <v>235</v>
      </c>
      <c r="H260" t="s">
        <v>31</v>
      </c>
      <c r="M260" s="94"/>
    </row>
    <row r="261" spans="1:13" x14ac:dyDescent="0.2">
      <c r="A261" s="94">
        <v>2640</v>
      </c>
      <c r="B261" t="s">
        <v>239</v>
      </c>
      <c r="C261" t="s">
        <v>235</v>
      </c>
      <c r="D261" t="s">
        <v>31</v>
      </c>
      <c r="F261">
        <v>2842</v>
      </c>
      <c r="G261" s="96" t="s">
        <v>235</v>
      </c>
      <c r="H261" t="s">
        <v>31</v>
      </c>
      <c r="M261" s="94"/>
    </row>
    <row r="262" spans="1:13" x14ac:dyDescent="0.2">
      <c r="A262" s="94">
        <v>2640</v>
      </c>
      <c r="B262" t="s">
        <v>1768</v>
      </c>
      <c r="C262" t="s">
        <v>235</v>
      </c>
      <c r="D262" t="s">
        <v>31</v>
      </c>
      <c r="F262">
        <v>2851</v>
      </c>
      <c r="G262" s="96" t="s">
        <v>2211</v>
      </c>
      <c r="H262" t="s">
        <v>31</v>
      </c>
      <c r="M262" s="94"/>
    </row>
    <row r="263" spans="1:13" x14ac:dyDescent="0.2">
      <c r="A263" s="94">
        <v>2640</v>
      </c>
      <c r="B263" t="s">
        <v>1769</v>
      </c>
      <c r="C263" t="s">
        <v>235</v>
      </c>
      <c r="D263" t="s">
        <v>31</v>
      </c>
      <c r="F263">
        <v>2852</v>
      </c>
      <c r="G263" s="96" t="s">
        <v>2211</v>
      </c>
      <c r="H263" t="s">
        <v>31</v>
      </c>
      <c r="M263" s="94"/>
    </row>
    <row r="264" spans="1:13" x14ac:dyDescent="0.2">
      <c r="A264" s="94">
        <v>2641</v>
      </c>
      <c r="B264" t="s">
        <v>240</v>
      </c>
      <c r="C264" t="s">
        <v>235</v>
      </c>
      <c r="D264" t="s">
        <v>31</v>
      </c>
      <c r="F264">
        <v>2853</v>
      </c>
      <c r="G264" s="96" t="s">
        <v>2211</v>
      </c>
      <c r="H264" t="s">
        <v>31</v>
      </c>
      <c r="M264" s="94"/>
    </row>
    <row r="265" spans="1:13" x14ac:dyDescent="0.2">
      <c r="A265" s="94">
        <v>2650</v>
      </c>
      <c r="B265" t="s">
        <v>241</v>
      </c>
      <c r="C265" t="s">
        <v>235</v>
      </c>
      <c r="D265" t="s">
        <v>31</v>
      </c>
      <c r="F265">
        <v>2860</v>
      </c>
      <c r="G265" s="96" t="s">
        <v>2211</v>
      </c>
      <c r="H265" t="s">
        <v>31</v>
      </c>
      <c r="M265" s="94"/>
    </row>
    <row r="266" spans="1:13" x14ac:dyDescent="0.2">
      <c r="A266" s="94">
        <v>2651</v>
      </c>
      <c r="B266" t="s">
        <v>242</v>
      </c>
      <c r="C266" t="s">
        <v>235</v>
      </c>
      <c r="D266" t="s">
        <v>31</v>
      </c>
      <c r="F266">
        <v>2870</v>
      </c>
      <c r="G266" s="96" t="s">
        <v>235</v>
      </c>
      <c r="H266" t="s">
        <v>31</v>
      </c>
      <c r="M266" s="94"/>
    </row>
    <row r="267" spans="1:13" x14ac:dyDescent="0.2">
      <c r="A267" s="94">
        <v>2662</v>
      </c>
      <c r="B267" t="s">
        <v>243</v>
      </c>
      <c r="C267" t="s">
        <v>235</v>
      </c>
      <c r="D267" t="s">
        <v>31</v>
      </c>
      <c r="F267">
        <v>2871</v>
      </c>
      <c r="G267" s="96" t="s">
        <v>235</v>
      </c>
      <c r="H267" t="s">
        <v>31</v>
      </c>
      <c r="M267" s="94"/>
    </row>
    <row r="268" spans="1:13" x14ac:dyDescent="0.2">
      <c r="A268" s="94">
        <v>2663</v>
      </c>
      <c r="B268" t="s">
        <v>244</v>
      </c>
      <c r="C268" t="s">
        <v>2211</v>
      </c>
      <c r="D268" t="s">
        <v>31</v>
      </c>
      <c r="F268">
        <v>2872</v>
      </c>
      <c r="G268" s="96" t="s">
        <v>235</v>
      </c>
      <c r="H268" t="s">
        <v>31</v>
      </c>
      <c r="M268" s="94"/>
    </row>
    <row r="269" spans="1:13" x14ac:dyDescent="0.2">
      <c r="A269" s="94">
        <v>2673</v>
      </c>
      <c r="B269" t="s">
        <v>245</v>
      </c>
      <c r="C269" t="s">
        <v>235</v>
      </c>
      <c r="D269" t="s">
        <v>31</v>
      </c>
      <c r="F269">
        <v>2873</v>
      </c>
      <c r="G269" s="96" t="s">
        <v>235</v>
      </c>
      <c r="H269" t="s">
        <v>31</v>
      </c>
      <c r="M269" s="94"/>
    </row>
    <row r="270" spans="1:13" x14ac:dyDescent="0.2">
      <c r="A270" s="94">
        <v>2680</v>
      </c>
      <c r="B270" t="s">
        <v>246</v>
      </c>
      <c r="C270" t="s">
        <v>235</v>
      </c>
      <c r="D270" t="s">
        <v>31</v>
      </c>
      <c r="F270">
        <v>2880</v>
      </c>
      <c r="G270" s="96" t="s">
        <v>235</v>
      </c>
      <c r="H270" t="s">
        <v>31</v>
      </c>
      <c r="M270" s="94"/>
    </row>
    <row r="271" spans="1:13" x14ac:dyDescent="0.2">
      <c r="A271" s="94">
        <v>2700</v>
      </c>
      <c r="B271" t="s">
        <v>247</v>
      </c>
      <c r="C271" t="s">
        <v>2208</v>
      </c>
      <c r="D271" t="s">
        <v>31</v>
      </c>
      <c r="F271">
        <v>2881</v>
      </c>
      <c r="G271" s="96" t="s">
        <v>235</v>
      </c>
      <c r="H271" t="s">
        <v>31</v>
      </c>
      <c r="M271" s="94"/>
    </row>
    <row r="272" spans="1:13" x14ac:dyDescent="0.2">
      <c r="A272" s="94">
        <v>2721</v>
      </c>
      <c r="B272" t="s">
        <v>1799</v>
      </c>
      <c r="C272" t="s">
        <v>2211</v>
      </c>
      <c r="D272" t="s">
        <v>31</v>
      </c>
      <c r="F272">
        <v>3001</v>
      </c>
      <c r="G272" s="96" t="s">
        <v>2210</v>
      </c>
      <c r="H272" t="s">
        <v>31</v>
      </c>
      <c r="M272" s="94"/>
    </row>
    <row r="273" spans="1:13" x14ac:dyDescent="0.2">
      <c r="A273" s="94">
        <v>2722</v>
      </c>
      <c r="B273" t="s">
        <v>1807</v>
      </c>
      <c r="C273" t="s">
        <v>2211</v>
      </c>
      <c r="D273" t="s">
        <v>31</v>
      </c>
      <c r="F273">
        <v>3002</v>
      </c>
      <c r="G273" s="96" t="s">
        <v>2210</v>
      </c>
      <c r="H273" t="s">
        <v>31</v>
      </c>
      <c r="M273" s="94"/>
    </row>
    <row r="274" spans="1:13" x14ac:dyDescent="0.2">
      <c r="A274" s="94">
        <v>2722</v>
      </c>
      <c r="B274" t="s">
        <v>1808</v>
      </c>
      <c r="C274" t="s">
        <v>2211</v>
      </c>
      <c r="D274" t="s">
        <v>31</v>
      </c>
      <c r="F274">
        <v>3003</v>
      </c>
      <c r="G274" s="96" t="s">
        <v>2210</v>
      </c>
      <c r="H274" t="s">
        <v>31</v>
      </c>
      <c r="M274" s="94"/>
    </row>
    <row r="275" spans="1:13" x14ac:dyDescent="0.2">
      <c r="A275" s="94">
        <v>2724</v>
      </c>
      <c r="B275" t="s">
        <v>1801</v>
      </c>
      <c r="C275" t="s">
        <v>2211</v>
      </c>
      <c r="D275" t="s">
        <v>31</v>
      </c>
      <c r="F275">
        <v>3012</v>
      </c>
      <c r="G275" s="96" t="s">
        <v>2210</v>
      </c>
      <c r="H275" t="s">
        <v>31</v>
      </c>
      <c r="M275" s="94"/>
    </row>
    <row r="276" spans="1:13" x14ac:dyDescent="0.2">
      <c r="A276" s="94">
        <v>2731</v>
      </c>
      <c r="B276" t="s">
        <v>2087</v>
      </c>
      <c r="C276" t="s">
        <v>235</v>
      </c>
      <c r="D276" t="s">
        <v>31</v>
      </c>
      <c r="F276">
        <v>3013</v>
      </c>
      <c r="G276" s="96" t="s">
        <v>2210</v>
      </c>
      <c r="H276" t="s">
        <v>31</v>
      </c>
      <c r="M276" s="94"/>
    </row>
    <row r="277" spans="1:13" x14ac:dyDescent="0.2">
      <c r="A277" s="94">
        <v>2732</v>
      </c>
      <c r="B277" t="s">
        <v>248</v>
      </c>
      <c r="C277" t="s">
        <v>235</v>
      </c>
      <c r="D277" t="s">
        <v>31</v>
      </c>
      <c r="F277">
        <v>3021</v>
      </c>
      <c r="G277" s="96" t="s">
        <v>2210</v>
      </c>
      <c r="H277" t="s">
        <v>31</v>
      </c>
      <c r="M277" s="94"/>
    </row>
    <row r="278" spans="1:13" x14ac:dyDescent="0.2">
      <c r="A278" s="94">
        <v>2732</v>
      </c>
      <c r="B278" t="s">
        <v>1775</v>
      </c>
      <c r="C278" t="s">
        <v>235</v>
      </c>
      <c r="D278" t="s">
        <v>31</v>
      </c>
      <c r="F278">
        <v>3032</v>
      </c>
      <c r="G278" s="96" t="s">
        <v>2210</v>
      </c>
      <c r="H278" t="s">
        <v>31</v>
      </c>
      <c r="M278" s="94"/>
    </row>
    <row r="279" spans="1:13" x14ac:dyDescent="0.2">
      <c r="A279" s="94">
        <v>2732</v>
      </c>
      <c r="B279" t="s">
        <v>1776</v>
      </c>
      <c r="C279" t="s">
        <v>235</v>
      </c>
      <c r="D279" t="s">
        <v>31</v>
      </c>
      <c r="F279">
        <v>3033</v>
      </c>
      <c r="G279" s="96" t="s">
        <v>2210</v>
      </c>
      <c r="H279" t="s">
        <v>31</v>
      </c>
      <c r="M279" s="94"/>
    </row>
    <row r="280" spans="1:13" x14ac:dyDescent="0.2">
      <c r="A280" s="94">
        <v>2733</v>
      </c>
      <c r="B280" t="s">
        <v>249</v>
      </c>
      <c r="C280" t="s">
        <v>235</v>
      </c>
      <c r="D280" t="s">
        <v>31</v>
      </c>
      <c r="F280">
        <v>3034</v>
      </c>
      <c r="G280" s="96" t="s">
        <v>2210</v>
      </c>
      <c r="H280" t="s">
        <v>31</v>
      </c>
      <c r="M280" s="94"/>
    </row>
    <row r="281" spans="1:13" x14ac:dyDescent="0.2">
      <c r="A281" s="94">
        <v>2733</v>
      </c>
      <c r="B281" t="s">
        <v>1772</v>
      </c>
      <c r="C281" t="s">
        <v>235</v>
      </c>
      <c r="D281" t="s">
        <v>31</v>
      </c>
      <c r="F281">
        <v>3040</v>
      </c>
      <c r="G281" s="96" t="s">
        <v>2210</v>
      </c>
      <c r="H281" t="s">
        <v>31</v>
      </c>
      <c r="M281" s="94"/>
    </row>
    <row r="282" spans="1:13" x14ac:dyDescent="0.2">
      <c r="A282" s="94">
        <v>2734</v>
      </c>
      <c r="B282" t="s">
        <v>250</v>
      </c>
      <c r="C282" t="s">
        <v>235</v>
      </c>
      <c r="D282" t="s">
        <v>31</v>
      </c>
      <c r="F282">
        <v>3041</v>
      </c>
      <c r="G282" s="96" t="s">
        <v>2210</v>
      </c>
      <c r="H282" t="s">
        <v>31</v>
      </c>
      <c r="M282" s="94"/>
    </row>
    <row r="283" spans="1:13" x14ac:dyDescent="0.2">
      <c r="A283" s="94">
        <v>2751</v>
      </c>
      <c r="B283" t="s">
        <v>1803</v>
      </c>
      <c r="C283" t="s">
        <v>2211</v>
      </c>
      <c r="D283" t="s">
        <v>31</v>
      </c>
      <c r="F283">
        <v>3042</v>
      </c>
      <c r="G283" s="96" t="s">
        <v>1792</v>
      </c>
      <c r="H283" t="s">
        <v>31</v>
      </c>
      <c r="M283" s="94"/>
    </row>
    <row r="284" spans="1:13" x14ac:dyDescent="0.2">
      <c r="A284" s="94">
        <v>2752</v>
      </c>
      <c r="B284" t="s">
        <v>1809</v>
      </c>
      <c r="C284" t="s">
        <v>2211</v>
      </c>
      <c r="D284" t="s">
        <v>31</v>
      </c>
      <c r="F284">
        <v>3052</v>
      </c>
      <c r="G284" s="96" t="s">
        <v>2210</v>
      </c>
      <c r="H284" t="s">
        <v>31</v>
      </c>
      <c r="M284" s="94"/>
    </row>
    <row r="285" spans="1:13" x14ac:dyDescent="0.2">
      <c r="A285" s="94">
        <v>2753</v>
      </c>
      <c r="B285" t="s">
        <v>251</v>
      </c>
      <c r="C285" t="s">
        <v>2211</v>
      </c>
      <c r="D285" t="s">
        <v>31</v>
      </c>
      <c r="F285">
        <v>3053</v>
      </c>
      <c r="G285" s="96" t="s">
        <v>2210</v>
      </c>
      <c r="H285" t="s">
        <v>31</v>
      </c>
      <c r="M285" s="94"/>
    </row>
    <row r="286" spans="1:13" x14ac:dyDescent="0.2">
      <c r="A286" s="94">
        <v>2754</v>
      </c>
      <c r="B286" t="s">
        <v>252</v>
      </c>
      <c r="C286" t="s">
        <v>2211</v>
      </c>
      <c r="D286" t="s">
        <v>31</v>
      </c>
      <c r="F286">
        <v>3062</v>
      </c>
      <c r="G286" s="96" t="s">
        <v>2210</v>
      </c>
      <c r="H286" t="s">
        <v>31</v>
      </c>
      <c r="M286" s="94"/>
    </row>
    <row r="287" spans="1:13" x14ac:dyDescent="0.2">
      <c r="A287" s="94">
        <v>2761</v>
      </c>
      <c r="B287" t="s">
        <v>253</v>
      </c>
      <c r="C287" t="s">
        <v>2211</v>
      </c>
      <c r="D287" t="s">
        <v>31</v>
      </c>
      <c r="F287">
        <v>3071</v>
      </c>
      <c r="G287" s="96" t="s">
        <v>2210</v>
      </c>
      <c r="H287" t="s">
        <v>31</v>
      </c>
      <c r="M287" s="94"/>
    </row>
    <row r="288" spans="1:13" x14ac:dyDescent="0.2">
      <c r="A288" s="94">
        <v>2763</v>
      </c>
      <c r="B288" t="s">
        <v>1804</v>
      </c>
      <c r="C288" t="s">
        <v>2211</v>
      </c>
      <c r="D288" t="s">
        <v>31</v>
      </c>
      <c r="F288">
        <v>3072</v>
      </c>
      <c r="G288" s="96" t="s">
        <v>2210</v>
      </c>
      <c r="H288" t="s">
        <v>31</v>
      </c>
      <c r="M288" s="94"/>
    </row>
    <row r="289" spans="1:13" x14ac:dyDescent="0.2">
      <c r="A289" s="94">
        <v>2763</v>
      </c>
      <c r="B289" t="s">
        <v>254</v>
      </c>
      <c r="C289" t="s">
        <v>2211</v>
      </c>
      <c r="D289" t="s">
        <v>31</v>
      </c>
      <c r="F289">
        <v>3073</v>
      </c>
      <c r="G289" s="96" t="s">
        <v>2210</v>
      </c>
      <c r="H289" t="s">
        <v>31</v>
      </c>
      <c r="M289" s="94"/>
    </row>
    <row r="290" spans="1:13" x14ac:dyDescent="0.2">
      <c r="A290" s="94">
        <v>2763</v>
      </c>
      <c r="B290" t="s">
        <v>1805</v>
      </c>
      <c r="C290" t="s">
        <v>2211</v>
      </c>
      <c r="D290" t="s">
        <v>31</v>
      </c>
      <c r="F290">
        <v>3074</v>
      </c>
      <c r="G290" s="96" t="s">
        <v>2210</v>
      </c>
      <c r="H290" t="s">
        <v>31</v>
      </c>
      <c r="M290" s="94"/>
    </row>
    <row r="291" spans="1:13" x14ac:dyDescent="0.2">
      <c r="A291" s="94">
        <v>2770</v>
      </c>
      <c r="B291" t="s">
        <v>255</v>
      </c>
      <c r="C291" t="s">
        <v>2211</v>
      </c>
      <c r="D291" t="s">
        <v>31</v>
      </c>
      <c r="F291">
        <v>3100</v>
      </c>
      <c r="G291" s="96" t="s">
        <v>2206</v>
      </c>
      <c r="H291" t="s">
        <v>31</v>
      </c>
      <c r="M291" s="94"/>
    </row>
    <row r="292" spans="1:13" x14ac:dyDescent="0.2">
      <c r="A292" s="94">
        <v>2801</v>
      </c>
      <c r="B292" t="s">
        <v>256</v>
      </c>
      <c r="C292" t="s">
        <v>2211</v>
      </c>
      <c r="D292" t="s">
        <v>31</v>
      </c>
      <c r="F292">
        <v>3110</v>
      </c>
      <c r="G292" s="96" t="s">
        <v>2210</v>
      </c>
      <c r="H292" t="s">
        <v>31</v>
      </c>
      <c r="M292" s="94"/>
    </row>
    <row r="293" spans="1:13" x14ac:dyDescent="0.2">
      <c r="A293" s="94">
        <v>2802</v>
      </c>
      <c r="B293" t="s">
        <v>257</v>
      </c>
      <c r="C293" t="s">
        <v>2211</v>
      </c>
      <c r="D293" t="s">
        <v>31</v>
      </c>
      <c r="F293">
        <v>3121</v>
      </c>
      <c r="G293" s="96" t="s">
        <v>2210</v>
      </c>
      <c r="H293" t="s">
        <v>31</v>
      </c>
      <c r="M293" s="94"/>
    </row>
    <row r="294" spans="1:13" x14ac:dyDescent="0.2">
      <c r="A294" s="94">
        <v>2803</v>
      </c>
      <c r="B294" t="s">
        <v>258</v>
      </c>
      <c r="C294" t="s">
        <v>2211</v>
      </c>
      <c r="D294" t="s">
        <v>31</v>
      </c>
      <c r="F294">
        <v>3123</v>
      </c>
      <c r="G294" s="96" t="s">
        <v>2210</v>
      </c>
      <c r="H294" t="s">
        <v>31</v>
      </c>
      <c r="M294" s="94"/>
    </row>
    <row r="295" spans="1:13" x14ac:dyDescent="0.2">
      <c r="A295" s="94">
        <v>2811</v>
      </c>
      <c r="B295" t="s">
        <v>259</v>
      </c>
      <c r="C295" t="s">
        <v>2211</v>
      </c>
      <c r="D295" t="s">
        <v>31</v>
      </c>
      <c r="F295">
        <v>3124</v>
      </c>
      <c r="G295" s="96" t="s">
        <v>2210</v>
      </c>
      <c r="H295" t="s">
        <v>31</v>
      </c>
      <c r="M295" s="94"/>
    </row>
    <row r="296" spans="1:13" x14ac:dyDescent="0.2">
      <c r="A296" s="94">
        <v>2812</v>
      </c>
      <c r="B296" t="s">
        <v>260</v>
      </c>
      <c r="C296" t="s">
        <v>2211</v>
      </c>
      <c r="D296" t="s">
        <v>31</v>
      </c>
      <c r="F296">
        <v>3125</v>
      </c>
      <c r="G296" s="96" t="s">
        <v>2210</v>
      </c>
      <c r="H296" t="s">
        <v>31</v>
      </c>
      <c r="M296" s="94"/>
    </row>
    <row r="297" spans="1:13" x14ac:dyDescent="0.2">
      <c r="A297" s="94">
        <v>2813</v>
      </c>
      <c r="B297" t="s">
        <v>261</v>
      </c>
      <c r="C297" t="s">
        <v>2211</v>
      </c>
      <c r="D297" t="s">
        <v>31</v>
      </c>
      <c r="F297">
        <v>3130</v>
      </c>
      <c r="G297" s="96" t="s">
        <v>2210</v>
      </c>
      <c r="H297" t="s">
        <v>31</v>
      </c>
      <c r="M297" s="94"/>
    </row>
    <row r="298" spans="1:13" x14ac:dyDescent="0.2">
      <c r="A298" s="94">
        <v>2821</v>
      </c>
      <c r="B298" t="s">
        <v>262</v>
      </c>
      <c r="C298" t="s">
        <v>2211</v>
      </c>
      <c r="D298" t="s">
        <v>31</v>
      </c>
      <c r="F298">
        <v>3131</v>
      </c>
      <c r="G298" s="96" t="s">
        <v>2210</v>
      </c>
      <c r="H298" t="s">
        <v>31</v>
      </c>
      <c r="M298" s="94"/>
    </row>
    <row r="299" spans="1:13" x14ac:dyDescent="0.2">
      <c r="A299" s="94">
        <v>2822</v>
      </c>
      <c r="B299" t="s">
        <v>2095</v>
      </c>
      <c r="C299" t="s">
        <v>2211</v>
      </c>
      <c r="D299" t="s">
        <v>31</v>
      </c>
      <c r="F299">
        <v>3133</v>
      </c>
      <c r="G299" s="96" t="s">
        <v>2210</v>
      </c>
      <c r="H299" t="s">
        <v>31</v>
      </c>
      <c r="M299" s="94"/>
    </row>
    <row r="300" spans="1:13" x14ac:dyDescent="0.2">
      <c r="A300" s="94">
        <v>2822</v>
      </c>
      <c r="B300" t="s">
        <v>1806</v>
      </c>
      <c r="C300" t="s">
        <v>2211</v>
      </c>
      <c r="D300" t="s">
        <v>31</v>
      </c>
      <c r="F300">
        <v>3134</v>
      </c>
      <c r="G300" s="96" t="s">
        <v>2210</v>
      </c>
      <c r="H300" t="s">
        <v>31</v>
      </c>
      <c r="M300" s="94"/>
    </row>
    <row r="301" spans="1:13" x14ac:dyDescent="0.2">
      <c r="A301" s="94">
        <v>2823</v>
      </c>
      <c r="B301" t="s">
        <v>263</v>
      </c>
      <c r="C301" t="s">
        <v>235</v>
      </c>
      <c r="D301" t="s">
        <v>31</v>
      </c>
      <c r="F301">
        <v>3141</v>
      </c>
      <c r="G301" s="96" t="s">
        <v>2210</v>
      </c>
      <c r="H301" t="s">
        <v>31</v>
      </c>
      <c r="M301" s="94"/>
    </row>
    <row r="302" spans="1:13" x14ac:dyDescent="0.2">
      <c r="A302" s="94">
        <v>2824</v>
      </c>
      <c r="B302" t="s">
        <v>264</v>
      </c>
      <c r="C302" t="s">
        <v>235</v>
      </c>
      <c r="D302" t="s">
        <v>31</v>
      </c>
      <c r="F302">
        <v>3142</v>
      </c>
      <c r="G302" s="96" t="s">
        <v>2210</v>
      </c>
      <c r="H302" t="s">
        <v>31</v>
      </c>
      <c r="M302" s="94"/>
    </row>
    <row r="303" spans="1:13" x14ac:dyDescent="0.2">
      <c r="A303" s="94">
        <v>2831</v>
      </c>
      <c r="B303" t="s">
        <v>1771</v>
      </c>
      <c r="C303" t="s">
        <v>235</v>
      </c>
      <c r="D303" t="s">
        <v>31</v>
      </c>
      <c r="F303">
        <v>3143</v>
      </c>
      <c r="G303" s="96" t="s">
        <v>2210</v>
      </c>
      <c r="H303" t="s">
        <v>31</v>
      </c>
      <c r="M303" s="94"/>
    </row>
    <row r="304" spans="1:13" x14ac:dyDescent="0.2">
      <c r="A304" s="94">
        <v>2831</v>
      </c>
      <c r="B304" t="s">
        <v>265</v>
      </c>
      <c r="C304" t="s">
        <v>235</v>
      </c>
      <c r="D304" t="s">
        <v>31</v>
      </c>
      <c r="F304">
        <v>3150</v>
      </c>
      <c r="G304" s="96" t="s">
        <v>2210</v>
      </c>
      <c r="H304" t="s">
        <v>31</v>
      </c>
      <c r="M304" s="94"/>
    </row>
    <row r="305" spans="1:13" x14ac:dyDescent="0.2">
      <c r="A305" s="94">
        <v>2833</v>
      </c>
      <c r="B305" t="s">
        <v>266</v>
      </c>
      <c r="C305" t="s">
        <v>2211</v>
      </c>
      <c r="D305" t="s">
        <v>31</v>
      </c>
      <c r="F305">
        <v>3153</v>
      </c>
      <c r="G305" s="96" t="s">
        <v>306</v>
      </c>
      <c r="H305" t="s">
        <v>31</v>
      </c>
      <c r="M305" s="94"/>
    </row>
    <row r="306" spans="1:13" x14ac:dyDescent="0.2">
      <c r="A306" s="94">
        <v>2840</v>
      </c>
      <c r="B306" t="s">
        <v>267</v>
      </c>
      <c r="C306" t="s">
        <v>235</v>
      </c>
      <c r="D306" t="s">
        <v>31</v>
      </c>
      <c r="F306">
        <v>3160</v>
      </c>
      <c r="G306" s="96" t="s">
        <v>306</v>
      </c>
      <c r="H306" t="s">
        <v>31</v>
      </c>
      <c r="M306" s="94"/>
    </row>
    <row r="307" spans="1:13" x14ac:dyDescent="0.2">
      <c r="A307" s="94">
        <v>2842</v>
      </c>
      <c r="B307" t="s">
        <v>268</v>
      </c>
      <c r="C307" t="s">
        <v>235</v>
      </c>
      <c r="D307" t="s">
        <v>31</v>
      </c>
      <c r="F307">
        <v>3161</v>
      </c>
      <c r="G307" s="96" t="s">
        <v>306</v>
      </c>
      <c r="H307" t="s">
        <v>31</v>
      </c>
      <c r="M307" s="94"/>
    </row>
    <row r="308" spans="1:13" x14ac:dyDescent="0.2">
      <c r="A308" s="94">
        <v>2842</v>
      </c>
      <c r="B308" t="s">
        <v>1773</v>
      </c>
      <c r="C308" t="s">
        <v>235</v>
      </c>
      <c r="D308" t="s">
        <v>31</v>
      </c>
      <c r="F308">
        <v>3163</v>
      </c>
      <c r="G308" s="96" t="s">
        <v>306</v>
      </c>
      <c r="H308" t="s">
        <v>31</v>
      </c>
      <c r="M308" s="94"/>
    </row>
    <row r="309" spans="1:13" x14ac:dyDescent="0.2">
      <c r="A309" s="94">
        <v>2851</v>
      </c>
      <c r="B309" t="s">
        <v>269</v>
      </c>
      <c r="C309" t="s">
        <v>2211</v>
      </c>
      <c r="D309" t="s">
        <v>31</v>
      </c>
      <c r="F309">
        <v>3170</v>
      </c>
      <c r="G309" s="96" t="s">
        <v>306</v>
      </c>
      <c r="H309" t="s">
        <v>31</v>
      </c>
      <c r="M309" s="94"/>
    </row>
    <row r="310" spans="1:13" x14ac:dyDescent="0.2">
      <c r="A310" s="94">
        <v>2852</v>
      </c>
      <c r="B310" t="s">
        <v>1800</v>
      </c>
      <c r="C310" t="s">
        <v>2211</v>
      </c>
      <c r="D310" t="s">
        <v>31</v>
      </c>
      <c r="F310">
        <v>3171</v>
      </c>
      <c r="G310" s="96" t="s">
        <v>306</v>
      </c>
      <c r="H310" t="s">
        <v>31</v>
      </c>
      <c r="M310" s="94"/>
    </row>
    <row r="311" spans="1:13" x14ac:dyDescent="0.2">
      <c r="A311" s="94">
        <v>2853</v>
      </c>
      <c r="B311" t="s">
        <v>270</v>
      </c>
      <c r="C311" t="s">
        <v>2211</v>
      </c>
      <c r="D311" t="s">
        <v>31</v>
      </c>
      <c r="F311">
        <v>3172</v>
      </c>
      <c r="G311" s="96" t="s">
        <v>306</v>
      </c>
      <c r="H311" t="s">
        <v>31</v>
      </c>
      <c r="M311" s="94"/>
    </row>
    <row r="312" spans="1:13" x14ac:dyDescent="0.2">
      <c r="A312" s="94">
        <v>2860</v>
      </c>
      <c r="B312" t="s">
        <v>271</v>
      </c>
      <c r="C312" t="s">
        <v>2211</v>
      </c>
      <c r="D312" t="s">
        <v>31</v>
      </c>
      <c r="F312">
        <v>3180</v>
      </c>
      <c r="G312" s="96" t="s">
        <v>306</v>
      </c>
      <c r="H312" t="s">
        <v>31</v>
      </c>
      <c r="M312" s="94"/>
    </row>
    <row r="313" spans="1:13" x14ac:dyDescent="0.2">
      <c r="A313" s="94">
        <v>2870</v>
      </c>
      <c r="B313" t="s">
        <v>1763</v>
      </c>
      <c r="C313" t="s">
        <v>235</v>
      </c>
      <c r="D313" t="s">
        <v>31</v>
      </c>
      <c r="F313">
        <v>3184</v>
      </c>
      <c r="G313" s="96" t="s">
        <v>306</v>
      </c>
      <c r="H313" t="s">
        <v>31</v>
      </c>
      <c r="M313" s="94"/>
    </row>
    <row r="314" spans="1:13" x14ac:dyDescent="0.2">
      <c r="A314" s="94">
        <v>2870</v>
      </c>
      <c r="B314" t="s">
        <v>2085</v>
      </c>
      <c r="C314" t="s">
        <v>235</v>
      </c>
      <c r="D314" t="s">
        <v>31</v>
      </c>
      <c r="F314">
        <v>3192</v>
      </c>
      <c r="G314" s="96" t="s">
        <v>306</v>
      </c>
      <c r="H314" t="s">
        <v>31</v>
      </c>
      <c r="M314" s="94"/>
    </row>
    <row r="315" spans="1:13" x14ac:dyDescent="0.2">
      <c r="A315" s="94">
        <v>2871</v>
      </c>
      <c r="B315" t="s">
        <v>272</v>
      </c>
      <c r="C315" t="s">
        <v>235</v>
      </c>
      <c r="D315" t="s">
        <v>31</v>
      </c>
      <c r="F315">
        <v>3193</v>
      </c>
      <c r="G315" s="96" t="s">
        <v>306</v>
      </c>
      <c r="H315" t="s">
        <v>31</v>
      </c>
      <c r="M315" s="94"/>
    </row>
    <row r="316" spans="1:13" x14ac:dyDescent="0.2">
      <c r="A316" s="94">
        <v>2872</v>
      </c>
      <c r="B316" t="s">
        <v>273</v>
      </c>
      <c r="C316" t="s">
        <v>235</v>
      </c>
      <c r="D316" t="s">
        <v>31</v>
      </c>
      <c r="F316">
        <v>3200</v>
      </c>
      <c r="G316" s="96" t="s">
        <v>2210</v>
      </c>
      <c r="H316" t="s">
        <v>31</v>
      </c>
      <c r="M316" s="94"/>
    </row>
    <row r="317" spans="1:13" x14ac:dyDescent="0.2">
      <c r="A317" s="94">
        <v>2873</v>
      </c>
      <c r="B317" t="s">
        <v>274</v>
      </c>
      <c r="C317" t="s">
        <v>235</v>
      </c>
      <c r="D317" t="s">
        <v>31</v>
      </c>
      <c r="F317">
        <v>3202</v>
      </c>
      <c r="G317" s="96" t="s">
        <v>2210</v>
      </c>
      <c r="H317" t="s">
        <v>31</v>
      </c>
      <c r="M317" s="94"/>
    </row>
    <row r="318" spans="1:13" x14ac:dyDescent="0.2">
      <c r="A318" s="94">
        <v>2880</v>
      </c>
      <c r="B318" t="s">
        <v>275</v>
      </c>
      <c r="C318" t="s">
        <v>235</v>
      </c>
      <c r="D318" t="s">
        <v>31</v>
      </c>
      <c r="F318">
        <v>3203</v>
      </c>
      <c r="G318" s="96" t="s">
        <v>2210</v>
      </c>
      <c r="H318" t="s">
        <v>31</v>
      </c>
      <c r="M318" s="94"/>
    </row>
    <row r="319" spans="1:13" x14ac:dyDescent="0.2">
      <c r="A319" s="94">
        <v>2880</v>
      </c>
      <c r="B319" t="s">
        <v>1767</v>
      </c>
      <c r="C319" t="s">
        <v>235</v>
      </c>
      <c r="D319" t="s">
        <v>31</v>
      </c>
      <c r="F319">
        <v>3204</v>
      </c>
      <c r="G319" s="96" t="s">
        <v>2210</v>
      </c>
      <c r="H319" t="s">
        <v>31</v>
      </c>
      <c r="M319" s="94"/>
    </row>
    <row r="320" spans="1:13" x14ac:dyDescent="0.2">
      <c r="A320" s="94">
        <v>2880</v>
      </c>
      <c r="B320" t="s">
        <v>1770</v>
      </c>
      <c r="C320" t="s">
        <v>235</v>
      </c>
      <c r="D320" t="s">
        <v>31</v>
      </c>
      <c r="F320">
        <v>3205</v>
      </c>
      <c r="G320" s="96" t="s">
        <v>2210</v>
      </c>
      <c r="H320" t="s">
        <v>31</v>
      </c>
      <c r="M320" s="94"/>
    </row>
    <row r="321" spans="1:13" x14ac:dyDescent="0.2">
      <c r="A321" s="94">
        <v>2881</v>
      </c>
      <c r="B321" t="s">
        <v>276</v>
      </c>
      <c r="C321" t="s">
        <v>235</v>
      </c>
      <c r="D321" t="s">
        <v>31</v>
      </c>
      <c r="F321">
        <v>3211</v>
      </c>
      <c r="G321" s="96" t="s">
        <v>2210</v>
      </c>
      <c r="H321" t="s">
        <v>31</v>
      </c>
      <c r="M321" s="94"/>
    </row>
    <row r="322" spans="1:13" x14ac:dyDescent="0.2">
      <c r="A322" s="94">
        <v>3001</v>
      </c>
      <c r="B322" t="s">
        <v>277</v>
      </c>
      <c r="C322" t="s">
        <v>2210</v>
      </c>
      <c r="D322" t="s">
        <v>31</v>
      </c>
      <c r="F322">
        <v>3212</v>
      </c>
      <c r="G322" s="96" t="s">
        <v>2210</v>
      </c>
      <c r="H322" t="s">
        <v>31</v>
      </c>
      <c r="M322" s="94"/>
    </row>
    <row r="323" spans="1:13" x14ac:dyDescent="0.2">
      <c r="A323" s="94">
        <v>3002</v>
      </c>
      <c r="B323" t="s">
        <v>278</v>
      </c>
      <c r="C323" t="s">
        <v>2210</v>
      </c>
      <c r="D323" t="s">
        <v>31</v>
      </c>
      <c r="F323">
        <v>3213</v>
      </c>
      <c r="G323" s="96" t="s">
        <v>2210</v>
      </c>
      <c r="H323" t="s">
        <v>31</v>
      </c>
      <c r="M323" s="94"/>
    </row>
    <row r="324" spans="1:13" x14ac:dyDescent="0.2">
      <c r="A324" s="94">
        <v>3003</v>
      </c>
      <c r="B324" t="s">
        <v>279</v>
      </c>
      <c r="C324" t="s">
        <v>2210</v>
      </c>
      <c r="D324" t="s">
        <v>31</v>
      </c>
      <c r="F324">
        <v>3214</v>
      </c>
      <c r="G324" s="96" t="s">
        <v>331</v>
      </c>
      <c r="H324" t="s">
        <v>31</v>
      </c>
      <c r="M324" s="94"/>
    </row>
    <row r="325" spans="1:13" x14ac:dyDescent="0.2">
      <c r="A325" s="94">
        <v>3012</v>
      </c>
      <c r="B325" t="s">
        <v>280</v>
      </c>
      <c r="C325" t="s">
        <v>2210</v>
      </c>
      <c r="D325" t="s">
        <v>31</v>
      </c>
      <c r="F325">
        <v>3222</v>
      </c>
      <c r="G325" s="96" t="s">
        <v>306</v>
      </c>
      <c r="H325" t="s">
        <v>31</v>
      </c>
      <c r="M325" s="94"/>
    </row>
    <row r="326" spans="1:13" x14ac:dyDescent="0.2">
      <c r="A326" s="94">
        <v>3013</v>
      </c>
      <c r="B326" t="s">
        <v>1817</v>
      </c>
      <c r="C326" t="s">
        <v>2210</v>
      </c>
      <c r="D326" t="s">
        <v>31</v>
      </c>
      <c r="F326">
        <v>3224</v>
      </c>
      <c r="G326" s="96" t="s">
        <v>306</v>
      </c>
      <c r="H326" t="s">
        <v>31</v>
      </c>
      <c r="M326" s="94"/>
    </row>
    <row r="327" spans="1:13" x14ac:dyDescent="0.2">
      <c r="A327" s="94">
        <v>3021</v>
      </c>
      <c r="B327" t="s">
        <v>281</v>
      </c>
      <c r="C327" t="s">
        <v>2210</v>
      </c>
      <c r="D327" t="s">
        <v>31</v>
      </c>
      <c r="F327">
        <v>3231</v>
      </c>
      <c r="G327" s="96" t="s">
        <v>2210</v>
      </c>
      <c r="H327" t="s">
        <v>31</v>
      </c>
      <c r="M327" s="94"/>
    </row>
    <row r="328" spans="1:13" x14ac:dyDescent="0.2">
      <c r="A328" s="94">
        <v>3032</v>
      </c>
      <c r="B328" t="s">
        <v>282</v>
      </c>
      <c r="C328" t="s">
        <v>2210</v>
      </c>
      <c r="D328" t="s">
        <v>31</v>
      </c>
      <c r="F328">
        <v>3232</v>
      </c>
      <c r="G328" s="96" t="s">
        <v>366</v>
      </c>
      <c r="H328" t="s">
        <v>31</v>
      </c>
      <c r="M328" s="94"/>
    </row>
    <row r="329" spans="1:13" x14ac:dyDescent="0.2">
      <c r="A329" s="94">
        <v>3033</v>
      </c>
      <c r="B329" t="s">
        <v>283</v>
      </c>
      <c r="C329" t="s">
        <v>2210</v>
      </c>
      <c r="D329" t="s">
        <v>31</v>
      </c>
      <c r="F329">
        <v>3233</v>
      </c>
      <c r="G329" s="96" t="s">
        <v>366</v>
      </c>
      <c r="H329" t="s">
        <v>31</v>
      </c>
      <c r="M329" s="94"/>
    </row>
    <row r="330" spans="1:13" x14ac:dyDescent="0.2">
      <c r="A330" s="94">
        <v>3034</v>
      </c>
      <c r="B330" t="s">
        <v>1782</v>
      </c>
      <c r="C330" t="s">
        <v>2210</v>
      </c>
      <c r="D330" t="s">
        <v>31</v>
      </c>
      <c r="F330">
        <v>3240</v>
      </c>
      <c r="G330" s="96" t="s">
        <v>366</v>
      </c>
      <c r="H330" t="s">
        <v>31</v>
      </c>
      <c r="M330" s="94"/>
    </row>
    <row r="331" spans="1:13" x14ac:dyDescent="0.2">
      <c r="A331" s="94">
        <v>3040</v>
      </c>
      <c r="B331" t="s">
        <v>284</v>
      </c>
      <c r="C331" t="s">
        <v>2210</v>
      </c>
      <c r="D331" t="s">
        <v>31</v>
      </c>
      <c r="F331">
        <v>3241</v>
      </c>
      <c r="G331" s="96" t="s">
        <v>366</v>
      </c>
      <c r="H331" t="s">
        <v>31</v>
      </c>
      <c r="M331" s="94"/>
    </row>
    <row r="332" spans="1:13" x14ac:dyDescent="0.2">
      <c r="A332" s="94">
        <v>3041</v>
      </c>
      <c r="B332" t="s">
        <v>285</v>
      </c>
      <c r="C332" t="s">
        <v>2210</v>
      </c>
      <c r="D332" t="s">
        <v>31</v>
      </c>
      <c r="F332">
        <v>3242</v>
      </c>
      <c r="G332" s="96" t="s">
        <v>366</v>
      </c>
      <c r="H332" t="s">
        <v>31</v>
      </c>
      <c r="M332" s="94"/>
    </row>
    <row r="333" spans="1:13" x14ac:dyDescent="0.2">
      <c r="A333" s="94">
        <v>3042</v>
      </c>
      <c r="B333" t="s">
        <v>286</v>
      </c>
      <c r="C333" t="s">
        <v>1792</v>
      </c>
      <c r="D333" t="s">
        <v>31</v>
      </c>
      <c r="F333">
        <v>3243</v>
      </c>
      <c r="G333" s="96" t="s">
        <v>366</v>
      </c>
      <c r="H333" t="s">
        <v>31</v>
      </c>
      <c r="M333" s="94"/>
    </row>
    <row r="334" spans="1:13" x14ac:dyDescent="0.2">
      <c r="A334" s="94">
        <v>3052</v>
      </c>
      <c r="B334" t="s">
        <v>1784</v>
      </c>
      <c r="C334" t="s">
        <v>2210</v>
      </c>
      <c r="D334" t="s">
        <v>31</v>
      </c>
      <c r="F334">
        <v>3244</v>
      </c>
      <c r="G334" s="96" t="s">
        <v>366</v>
      </c>
      <c r="H334" t="s">
        <v>31</v>
      </c>
      <c r="M334" s="94"/>
    </row>
    <row r="335" spans="1:13" x14ac:dyDescent="0.2">
      <c r="A335" s="94">
        <v>3053</v>
      </c>
      <c r="B335" t="s">
        <v>1777</v>
      </c>
      <c r="C335" t="s">
        <v>2210</v>
      </c>
      <c r="D335" t="s">
        <v>31</v>
      </c>
      <c r="F335">
        <v>3250</v>
      </c>
      <c r="G335" s="96" t="s">
        <v>331</v>
      </c>
      <c r="H335" t="s">
        <v>31</v>
      </c>
      <c r="M335" s="94"/>
    </row>
    <row r="336" spans="1:13" x14ac:dyDescent="0.2">
      <c r="A336" s="94">
        <v>3062</v>
      </c>
      <c r="B336" t="s">
        <v>287</v>
      </c>
      <c r="C336" t="s">
        <v>2210</v>
      </c>
      <c r="D336" t="s">
        <v>31</v>
      </c>
      <c r="F336">
        <v>3251</v>
      </c>
      <c r="G336" s="96" t="s">
        <v>331</v>
      </c>
      <c r="H336" t="s">
        <v>31</v>
      </c>
      <c r="M336" s="94"/>
    </row>
    <row r="337" spans="1:13" x14ac:dyDescent="0.2">
      <c r="A337" s="94">
        <v>3071</v>
      </c>
      <c r="B337" t="s">
        <v>288</v>
      </c>
      <c r="C337" t="s">
        <v>2210</v>
      </c>
      <c r="D337" t="s">
        <v>31</v>
      </c>
      <c r="F337">
        <v>3252</v>
      </c>
      <c r="G337" s="96" t="s">
        <v>366</v>
      </c>
      <c r="H337" t="s">
        <v>31</v>
      </c>
      <c r="M337" s="94"/>
    </row>
    <row r="338" spans="1:13" x14ac:dyDescent="0.2">
      <c r="A338" s="94">
        <v>3072</v>
      </c>
      <c r="B338" t="s">
        <v>289</v>
      </c>
      <c r="C338" t="s">
        <v>2210</v>
      </c>
      <c r="D338" t="s">
        <v>31</v>
      </c>
      <c r="F338">
        <v>3253</v>
      </c>
      <c r="G338" s="96" t="s">
        <v>366</v>
      </c>
      <c r="H338" t="s">
        <v>31</v>
      </c>
      <c r="M338" s="94"/>
    </row>
    <row r="339" spans="1:13" x14ac:dyDescent="0.2">
      <c r="A339" s="94">
        <v>3073</v>
      </c>
      <c r="B339" t="s">
        <v>290</v>
      </c>
      <c r="C339" t="s">
        <v>2210</v>
      </c>
      <c r="D339" t="s">
        <v>31</v>
      </c>
      <c r="F339">
        <v>3254</v>
      </c>
      <c r="G339" s="96" t="s">
        <v>366</v>
      </c>
      <c r="H339" t="s">
        <v>31</v>
      </c>
      <c r="M339" s="94"/>
    </row>
    <row r="340" spans="1:13" x14ac:dyDescent="0.2">
      <c r="A340" s="94">
        <v>3074</v>
      </c>
      <c r="B340" t="s">
        <v>291</v>
      </c>
      <c r="C340" t="s">
        <v>2210</v>
      </c>
      <c r="D340" t="s">
        <v>31</v>
      </c>
      <c r="F340">
        <v>3261</v>
      </c>
      <c r="G340" s="96" t="s">
        <v>331</v>
      </c>
      <c r="H340" t="s">
        <v>31</v>
      </c>
      <c r="M340" s="94"/>
    </row>
    <row r="341" spans="1:13" x14ac:dyDescent="0.2">
      <c r="A341" s="94">
        <v>3100</v>
      </c>
      <c r="B341" t="s">
        <v>292</v>
      </c>
      <c r="C341" t="s">
        <v>2206</v>
      </c>
      <c r="D341" t="s">
        <v>31</v>
      </c>
      <c r="F341">
        <v>3262</v>
      </c>
      <c r="G341" s="96" t="s">
        <v>331</v>
      </c>
      <c r="H341" t="s">
        <v>31</v>
      </c>
      <c r="M341" s="94"/>
    </row>
    <row r="342" spans="1:13" x14ac:dyDescent="0.2">
      <c r="A342" s="94">
        <v>3110</v>
      </c>
      <c r="B342" t="s">
        <v>293</v>
      </c>
      <c r="C342" t="s">
        <v>2210</v>
      </c>
      <c r="D342" t="s">
        <v>31</v>
      </c>
      <c r="F342">
        <v>3263</v>
      </c>
      <c r="G342" s="96" t="s">
        <v>331</v>
      </c>
      <c r="H342" t="s">
        <v>31</v>
      </c>
      <c r="M342" s="94"/>
    </row>
    <row r="343" spans="1:13" x14ac:dyDescent="0.2">
      <c r="A343" s="94">
        <v>3121</v>
      </c>
      <c r="B343" t="s">
        <v>294</v>
      </c>
      <c r="C343" t="s">
        <v>2210</v>
      </c>
      <c r="D343" t="s">
        <v>31</v>
      </c>
      <c r="F343">
        <v>3264</v>
      </c>
      <c r="G343" s="96" t="s">
        <v>331</v>
      </c>
      <c r="H343" t="s">
        <v>31</v>
      </c>
      <c r="M343" s="94"/>
    </row>
    <row r="344" spans="1:13" x14ac:dyDescent="0.2">
      <c r="A344" s="94">
        <v>3123</v>
      </c>
      <c r="B344" t="s">
        <v>1786</v>
      </c>
      <c r="C344" t="s">
        <v>2210</v>
      </c>
      <c r="D344" t="s">
        <v>31</v>
      </c>
      <c r="F344">
        <v>3270</v>
      </c>
      <c r="G344" s="96" t="s">
        <v>331</v>
      </c>
      <c r="H344" t="s">
        <v>31</v>
      </c>
      <c r="M344" s="94"/>
    </row>
    <row r="345" spans="1:13" x14ac:dyDescent="0.2">
      <c r="A345" s="94">
        <v>3124</v>
      </c>
      <c r="B345" t="s">
        <v>1787</v>
      </c>
      <c r="C345" t="s">
        <v>2210</v>
      </c>
      <c r="D345" t="s">
        <v>31</v>
      </c>
      <c r="F345">
        <v>3281</v>
      </c>
      <c r="G345" s="96" t="s">
        <v>331</v>
      </c>
      <c r="H345" t="s">
        <v>31</v>
      </c>
      <c r="M345" s="94"/>
    </row>
    <row r="346" spans="1:13" x14ac:dyDescent="0.2">
      <c r="A346" s="94">
        <v>3125</v>
      </c>
      <c r="B346" t="s">
        <v>295</v>
      </c>
      <c r="C346" t="s">
        <v>2210</v>
      </c>
      <c r="D346" t="s">
        <v>31</v>
      </c>
      <c r="F346">
        <v>3282</v>
      </c>
      <c r="G346" s="96" t="s">
        <v>331</v>
      </c>
      <c r="H346" t="s">
        <v>31</v>
      </c>
      <c r="M346" s="94"/>
    </row>
    <row r="347" spans="1:13" x14ac:dyDescent="0.2">
      <c r="A347" s="94">
        <v>3130</v>
      </c>
      <c r="B347" t="s">
        <v>296</v>
      </c>
      <c r="C347" t="s">
        <v>2210</v>
      </c>
      <c r="D347" t="s">
        <v>31</v>
      </c>
      <c r="F347">
        <v>3283</v>
      </c>
      <c r="G347" s="96" t="s">
        <v>331</v>
      </c>
      <c r="H347" t="s">
        <v>31</v>
      </c>
      <c r="M347" s="94"/>
    </row>
    <row r="348" spans="1:13" x14ac:dyDescent="0.2">
      <c r="A348" s="94">
        <v>3131</v>
      </c>
      <c r="B348" t="s">
        <v>1781</v>
      </c>
      <c r="C348" t="s">
        <v>2210</v>
      </c>
      <c r="D348" t="s">
        <v>31</v>
      </c>
      <c r="F348">
        <v>3292</v>
      </c>
      <c r="G348" s="96" t="s">
        <v>331</v>
      </c>
      <c r="H348" t="s">
        <v>31</v>
      </c>
      <c r="M348" s="94"/>
    </row>
    <row r="349" spans="1:13" x14ac:dyDescent="0.2">
      <c r="A349" s="94">
        <v>3133</v>
      </c>
      <c r="B349" t="s">
        <v>297</v>
      </c>
      <c r="C349" t="s">
        <v>2210</v>
      </c>
      <c r="D349" t="s">
        <v>31</v>
      </c>
      <c r="F349">
        <v>3293</v>
      </c>
      <c r="G349" s="96" t="s">
        <v>331</v>
      </c>
      <c r="H349" t="s">
        <v>31</v>
      </c>
      <c r="M349" s="94"/>
    </row>
    <row r="350" spans="1:13" x14ac:dyDescent="0.2">
      <c r="A350" s="94">
        <v>3134</v>
      </c>
      <c r="B350" t="s">
        <v>1785</v>
      </c>
      <c r="C350" t="s">
        <v>2210</v>
      </c>
      <c r="D350" t="s">
        <v>31</v>
      </c>
      <c r="F350">
        <v>3300</v>
      </c>
      <c r="G350" s="96" t="s">
        <v>335</v>
      </c>
      <c r="H350" t="s">
        <v>31</v>
      </c>
      <c r="M350" s="94"/>
    </row>
    <row r="351" spans="1:13" x14ac:dyDescent="0.2">
      <c r="A351" s="94">
        <v>3141</v>
      </c>
      <c r="B351" t="s">
        <v>298</v>
      </c>
      <c r="C351" t="s">
        <v>2210</v>
      </c>
      <c r="D351" t="s">
        <v>31</v>
      </c>
      <c r="F351">
        <v>3304</v>
      </c>
      <c r="G351" s="96" t="s">
        <v>335</v>
      </c>
      <c r="H351" t="s">
        <v>31</v>
      </c>
      <c r="M351" s="94"/>
    </row>
    <row r="352" spans="1:13" x14ac:dyDescent="0.2">
      <c r="A352" s="94">
        <v>3142</v>
      </c>
      <c r="B352" t="s">
        <v>2091</v>
      </c>
      <c r="C352" t="s">
        <v>2210</v>
      </c>
      <c r="D352" t="s">
        <v>31</v>
      </c>
      <c r="F352">
        <v>3311</v>
      </c>
      <c r="G352" s="96" t="s">
        <v>335</v>
      </c>
      <c r="H352" t="s">
        <v>31</v>
      </c>
      <c r="M352" s="94"/>
    </row>
    <row r="353" spans="1:13" x14ac:dyDescent="0.2">
      <c r="A353" s="94">
        <v>3143</v>
      </c>
      <c r="B353" t="s">
        <v>299</v>
      </c>
      <c r="C353" t="s">
        <v>2210</v>
      </c>
      <c r="D353" t="s">
        <v>31</v>
      </c>
      <c r="F353">
        <v>3313</v>
      </c>
      <c r="G353" s="96" t="s">
        <v>335</v>
      </c>
      <c r="H353" t="s">
        <v>31</v>
      </c>
      <c r="M353" s="94"/>
    </row>
    <row r="354" spans="1:13" x14ac:dyDescent="0.2">
      <c r="A354" s="94">
        <v>3150</v>
      </c>
      <c r="B354" t="s">
        <v>300</v>
      </c>
      <c r="C354" t="s">
        <v>2210</v>
      </c>
      <c r="D354" t="s">
        <v>31</v>
      </c>
      <c r="F354">
        <v>3314</v>
      </c>
      <c r="G354" s="96" t="s">
        <v>335</v>
      </c>
      <c r="H354" t="s">
        <v>31</v>
      </c>
      <c r="M354" s="94"/>
    </row>
    <row r="355" spans="1:13" x14ac:dyDescent="0.2">
      <c r="A355" s="94">
        <v>3153</v>
      </c>
      <c r="B355" t="s">
        <v>301</v>
      </c>
      <c r="C355" t="s">
        <v>306</v>
      </c>
      <c r="D355" t="s">
        <v>31</v>
      </c>
      <c r="F355">
        <v>3321</v>
      </c>
      <c r="G355" s="96" t="s">
        <v>335</v>
      </c>
      <c r="H355" t="s">
        <v>31</v>
      </c>
      <c r="M355" s="94"/>
    </row>
    <row r="356" spans="1:13" x14ac:dyDescent="0.2">
      <c r="A356" s="94">
        <v>3160</v>
      </c>
      <c r="B356" t="s">
        <v>302</v>
      </c>
      <c r="C356" t="s">
        <v>306</v>
      </c>
      <c r="D356" t="s">
        <v>31</v>
      </c>
      <c r="F356">
        <v>3322</v>
      </c>
      <c r="G356" s="96" t="s">
        <v>335</v>
      </c>
      <c r="H356" t="s">
        <v>31</v>
      </c>
      <c r="M356" s="94"/>
    </row>
    <row r="357" spans="1:13" x14ac:dyDescent="0.2">
      <c r="A357" s="94">
        <v>3161</v>
      </c>
      <c r="B357" t="s">
        <v>2080</v>
      </c>
      <c r="C357" t="s">
        <v>306</v>
      </c>
      <c r="D357" t="s">
        <v>31</v>
      </c>
      <c r="F357">
        <v>3323</v>
      </c>
      <c r="G357" s="96" t="s">
        <v>335</v>
      </c>
      <c r="H357" t="s">
        <v>31</v>
      </c>
      <c r="M357" s="94"/>
    </row>
    <row r="358" spans="1:13" x14ac:dyDescent="0.2">
      <c r="A358" s="94">
        <v>3163</v>
      </c>
      <c r="B358" t="s">
        <v>1744</v>
      </c>
      <c r="C358" t="s">
        <v>306</v>
      </c>
      <c r="D358" t="s">
        <v>31</v>
      </c>
      <c r="F358">
        <v>3324</v>
      </c>
      <c r="G358" s="96" t="s">
        <v>335</v>
      </c>
      <c r="H358" t="s">
        <v>31</v>
      </c>
      <c r="M358" s="94"/>
    </row>
    <row r="359" spans="1:13" x14ac:dyDescent="0.2">
      <c r="A359" s="94">
        <v>3170</v>
      </c>
      <c r="B359" t="s">
        <v>304</v>
      </c>
      <c r="C359" t="s">
        <v>306</v>
      </c>
      <c r="D359" t="s">
        <v>31</v>
      </c>
      <c r="F359">
        <v>3325</v>
      </c>
      <c r="G359" s="96" t="s">
        <v>335</v>
      </c>
      <c r="H359" t="s">
        <v>31</v>
      </c>
      <c r="M359" s="94"/>
    </row>
    <row r="360" spans="1:13" x14ac:dyDescent="0.2">
      <c r="A360" s="94">
        <v>3171</v>
      </c>
      <c r="B360" t="s">
        <v>1742</v>
      </c>
      <c r="C360" t="s">
        <v>306</v>
      </c>
      <c r="D360" t="s">
        <v>31</v>
      </c>
      <c r="F360">
        <v>3331</v>
      </c>
      <c r="G360" s="96" t="s">
        <v>335</v>
      </c>
      <c r="H360" t="s">
        <v>31</v>
      </c>
      <c r="M360" s="94"/>
    </row>
    <row r="361" spans="1:13" x14ac:dyDescent="0.2">
      <c r="A361" s="94">
        <v>3172</v>
      </c>
      <c r="B361" t="s">
        <v>305</v>
      </c>
      <c r="C361" t="s">
        <v>306</v>
      </c>
      <c r="D361" t="s">
        <v>31</v>
      </c>
      <c r="F361">
        <v>3332</v>
      </c>
      <c r="G361" s="96" t="s">
        <v>335</v>
      </c>
      <c r="H361" t="s">
        <v>31</v>
      </c>
      <c r="M361" s="94"/>
    </row>
    <row r="362" spans="1:13" x14ac:dyDescent="0.2">
      <c r="A362" s="94">
        <v>3180</v>
      </c>
      <c r="B362" t="s">
        <v>306</v>
      </c>
      <c r="C362" t="s">
        <v>306</v>
      </c>
      <c r="D362" t="s">
        <v>31</v>
      </c>
      <c r="F362">
        <v>3334</v>
      </c>
      <c r="G362" s="96" t="s">
        <v>2198</v>
      </c>
      <c r="H362" t="s">
        <v>30</v>
      </c>
      <c r="M362" s="94"/>
    </row>
    <row r="363" spans="1:13" x14ac:dyDescent="0.2">
      <c r="A363" s="94">
        <v>3184</v>
      </c>
      <c r="B363" t="s">
        <v>307</v>
      </c>
      <c r="C363" t="s">
        <v>306</v>
      </c>
      <c r="D363" t="s">
        <v>31</v>
      </c>
      <c r="F363">
        <v>3335</v>
      </c>
      <c r="G363" s="96" t="s">
        <v>2198</v>
      </c>
      <c r="H363" t="s">
        <v>30</v>
      </c>
      <c r="M363" s="94"/>
    </row>
    <row r="364" spans="1:13" x14ac:dyDescent="0.2">
      <c r="A364" s="94">
        <v>3192</v>
      </c>
      <c r="B364" t="s">
        <v>308</v>
      </c>
      <c r="C364" t="s">
        <v>306</v>
      </c>
      <c r="D364" t="s">
        <v>31</v>
      </c>
      <c r="F364">
        <v>3340</v>
      </c>
      <c r="G364" s="96" t="s">
        <v>2207</v>
      </c>
      <c r="H364" t="s">
        <v>31</v>
      </c>
      <c r="M364" s="94"/>
    </row>
    <row r="365" spans="1:13" x14ac:dyDescent="0.2">
      <c r="A365" s="94">
        <v>3193</v>
      </c>
      <c r="B365" t="s">
        <v>2079</v>
      </c>
      <c r="C365" t="s">
        <v>306</v>
      </c>
      <c r="D365" t="s">
        <v>31</v>
      </c>
      <c r="F365">
        <v>3341</v>
      </c>
      <c r="G365" s="96" t="s">
        <v>335</v>
      </c>
      <c r="H365" t="s">
        <v>31</v>
      </c>
      <c r="M365" s="94"/>
    </row>
    <row r="366" spans="1:13" x14ac:dyDescent="0.2">
      <c r="A366" s="94">
        <v>3200</v>
      </c>
      <c r="B366" t="s">
        <v>309</v>
      </c>
      <c r="C366" t="s">
        <v>2210</v>
      </c>
      <c r="D366" t="s">
        <v>31</v>
      </c>
      <c r="F366">
        <v>3342</v>
      </c>
      <c r="G366" s="96" t="s">
        <v>335</v>
      </c>
      <c r="H366" t="s">
        <v>31</v>
      </c>
      <c r="M366" s="94"/>
    </row>
    <row r="367" spans="1:13" x14ac:dyDescent="0.2">
      <c r="A367" s="94">
        <v>3202</v>
      </c>
      <c r="B367" t="s">
        <v>1779</v>
      </c>
      <c r="C367" t="s">
        <v>2210</v>
      </c>
      <c r="D367" t="s">
        <v>31</v>
      </c>
      <c r="F367">
        <v>3343</v>
      </c>
      <c r="G367" s="96" t="s">
        <v>335</v>
      </c>
      <c r="H367" t="s">
        <v>31</v>
      </c>
      <c r="M367" s="94"/>
    </row>
    <row r="368" spans="1:13" x14ac:dyDescent="0.2">
      <c r="A368" s="94">
        <v>3203</v>
      </c>
      <c r="B368" t="s">
        <v>310</v>
      </c>
      <c r="C368" t="s">
        <v>2210</v>
      </c>
      <c r="D368" t="s">
        <v>31</v>
      </c>
      <c r="F368">
        <v>3344</v>
      </c>
      <c r="G368" s="96" t="s">
        <v>335</v>
      </c>
      <c r="H368" t="s">
        <v>31</v>
      </c>
      <c r="M368" s="94"/>
    </row>
    <row r="369" spans="1:13" x14ac:dyDescent="0.2">
      <c r="A369" s="94">
        <v>3204</v>
      </c>
      <c r="B369" t="s">
        <v>311</v>
      </c>
      <c r="C369" t="s">
        <v>2210</v>
      </c>
      <c r="D369" t="s">
        <v>31</v>
      </c>
      <c r="F369">
        <v>3345</v>
      </c>
      <c r="G369" s="96" t="s">
        <v>331</v>
      </c>
      <c r="H369" t="s">
        <v>31</v>
      </c>
      <c r="M369" s="94"/>
    </row>
    <row r="370" spans="1:13" x14ac:dyDescent="0.2">
      <c r="A370" s="94">
        <v>3205</v>
      </c>
      <c r="B370" t="s">
        <v>312</v>
      </c>
      <c r="C370" t="s">
        <v>2210</v>
      </c>
      <c r="D370" t="s">
        <v>31</v>
      </c>
      <c r="F370">
        <v>3350</v>
      </c>
      <c r="G370" s="96" t="s">
        <v>335</v>
      </c>
      <c r="H370" t="s">
        <v>31</v>
      </c>
      <c r="M370" s="94"/>
    </row>
    <row r="371" spans="1:13" x14ac:dyDescent="0.2">
      <c r="A371" s="94">
        <v>3211</v>
      </c>
      <c r="B371" t="s">
        <v>313</v>
      </c>
      <c r="C371" t="s">
        <v>2210</v>
      </c>
      <c r="D371" t="s">
        <v>31</v>
      </c>
      <c r="F371">
        <v>3351</v>
      </c>
      <c r="G371" s="96" t="s">
        <v>335</v>
      </c>
      <c r="H371" t="s">
        <v>31</v>
      </c>
      <c r="M371" s="94"/>
    </row>
    <row r="372" spans="1:13" x14ac:dyDescent="0.2">
      <c r="A372" s="94">
        <v>3212</v>
      </c>
      <c r="B372" t="s">
        <v>314</v>
      </c>
      <c r="C372" t="s">
        <v>2210</v>
      </c>
      <c r="D372" t="s">
        <v>31</v>
      </c>
      <c r="F372">
        <v>3352</v>
      </c>
      <c r="G372" s="96" t="s">
        <v>335</v>
      </c>
      <c r="H372" t="s">
        <v>31</v>
      </c>
      <c r="M372" s="94"/>
    </row>
    <row r="373" spans="1:13" x14ac:dyDescent="0.2">
      <c r="A373" s="94">
        <v>3213</v>
      </c>
      <c r="B373" t="s">
        <v>315</v>
      </c>
      <c r="C373" t="s">
        <v>2210</v>
      </c>
      <c r="D373" t="s">
        <v>31</v>
      </c>
      <c r="F373">
        <v>3353</v>
      </c>
      <c r="G373" s="96" t="s">
        <v>335</v>
      </c>
      <c r="H373" t="s">
        <v>31</v>
      </c>
      <c r="M373" s="94"/>
    </row>
    <row r="374" spans="1:13" x14ac:dyDescent="0.2">
      <c r="A374" s="94">
        <v>3214</v>
      </c>
      <c r="B374" t="s">
        <v>316</v>
      </c>
      <c r="C374" t="s">
        <v>331</v>
      </c>
      <c r="D374" t="s">
        <v>31</v>
      </c>
      <c r="F374">
        <v>3354</v>
      </c>
      <c r="G374" s="96" t="s">
        <v>335</v>
      </c>
      <c r="H374" t="s">
        <v>31</v>
      </c>
      <c r="M374" s="94"/>
    </row>
    <row r="375" spans="1:13" x14ac:dyDescent="0.2">
      <c r="A375" s="94">
        <v>3222</v>
      </c>
      <c r="B375" t="s">
        <v>317</v>
      </c>
      <c r="C375" t="s">
        <v>306</v>
      </c>
      <c r="D375" t="s">
        <v>31</v>
      </c>
      <c r="F375">
        <v>3355</v>
      </c>
      <c r="G375" s="96" t="s">
        <v>335</v>
      </c>
      <c r="H375" t="s">
        <v>31</v>
      </c>
      <c r="M375" s="94"/>
    </row>
    <row r="376" spans="1:13" x14ac:dyDescent="0.2">
      <c r="A376" s="94">
        <v>3224</v>
      </c>
      <c r="B376" t="s">
        <v>1743</v>
      </c>
      <c r="C376" t="s">
        <v>306</v>
      </c>
      <c r="D376" t="s">
        <v>31</v>
      </c>
      <c r="F376">
        <v>3361</v>
      </c>
      <c r="G376" s="96" t="s">
        <v>335</v>
      </c>
      <c r="H376" t="s">
        <v>31</v>
      </c>
      <c r="M376" s="94"/>
    </row>
    <row r="377" spans="1:13" x14ac:dyDescent="0.2">
      <c r="A377" s="94">
        <v>3231</v>
      </c>
      <c r="B377" t="s">
        <v>2090</v>
      </c>
      <c r="C377" t="s">
        <v>2210</v>
      </c>
      <c r="D377" t="s">
        <v>31</v>
      </c>
      <c r="F377">
        <v>3362</v>
      </c>
      <c r="G377" s="96" t="s">
        <v>335</v>
      </c>
      <c r="H377" t="s">
        <v>31</v>
      </c>
      <c r="M377" s="94"/>
    </row>
    <row r="378" spans="1:13" x14ac:dyDescent="0.2">
      <c r="A378" s="94">
        <v>3232</v>
      </c>
      <c r="B378" t="s">
        <v>318</v>
      </c>
      <c r="C378" t="s">
        <v>366</v>
      </c>
      <c r="D378" t="s">
        <v>31</v>
      </c>
      <c r="F378">
        <v>3364</v>
      </c>
      <c r="G378" s="96" t="s">
        <v>335</v>
      </c>
      <c r="H378" t="s">
        <v>31</v>
      </c>
      <c r="M378" s="94"/>
    </row>
    <row r="379" spans="1:13" x14ac:dyDescent="0.2">
      <c r="A379" s="94">
        <v>3233</v>
      </c>
      <c r="B379" t="s">
        <v>319</v>
      </c>
      <c r="C379" t="s">
        <v>366</v>
      </c>
      <c r="D379" t="s">
        <v>31</v>
      </c>
      <c r="F379">
        <v>3365</v>
      </c>
      <c r="G379" s="96" t="s">
        <v>335</v>
      </c>
      <c r="H379" t="s">
        <v>31</v>
      </c>
      <c r="M379" s="94"/>
    </row>
    <row r="380" spans="1:13" x14ac:dyDescent="0.2">
      <c r="A380" s="94">
        <v>3240</v>
      </c>
      <c r="B380" t="s">
        <v>320</v>
      </c>
      <c r="C380" t="s">
        <v>366</v>
      </c>
      <c r="D380" t="s">
        <v>31</v>
      </c>
      <c r="F380">
        <v>3370</v>
      </c>
      <c r="G380" s="96" t="s">
        <v>366</v>
      </c>
      <c r="H380" t="s">
        <v>31</v>
      </c>
      <c r="M380" s="94"/>
    </row>
    <row r="381" spans="1:13" x14ac:dyDescent="0.2">
      <c r="A381" s="94">
        <v>3241</v>
      </c>
      <c r="B381" t="s">
        <v>321</v>
      </c>
      <c r="C381" t="s">
        <v>366</v>
      </c>
      <c r="D381" t="s">
        <v>31</v>
      </c>
      <c r="F381">
        <v>3371</v>
      </c>
      <c r="G381" s="96" t="s">
        <v>366</v>
      </c>
      <c r="H381" t="s">
        <v>31</v>
      </c>
      <c r="M381" s="94"/>
    </row>
    <row r="382" spans="1:13" x14ac:dyDescent="0.2">
      <c r="A382" s="94">
        <v>3242</v>
      </c>
      <c r="B382" t="s">
        <v>1753</v>
      </c>
      <c r="C382" t="s">
        <v>366</v>
      </c>
      <c r="D382" t="s">
        <v>31</v>
      </c>
      <c r="F382">
        <v>3372</v>
      </c>
      <c r="G382" s="96" t="s">
        <v>366</v>
      </c>
      <c r="H382" t="s">
        <v>31</v>
      </c>
      <c r="M382" s="94"/>
    </row>
    <row r="383" spans="1:13" x14ac:dyDescent="0.2">
      <c r="A383" s="94">
        <v>3243</v>
      </c>
      <c r="B383" t="s">
        <v>2081</v>
      </c>
      <c r="C383" t="s">
        <v>366</v>
      </c>
      <c r="D383" t="s">
        <v>31</v>
      </c>
      <c r="F383">
        <v>3375</v>
      </c>
      <c r="G383" s="96" t="s">
        <v>366</v>
      </c>
      <c r="H383" t="s">
        <v>31</v>
      </c>
      <c r="M383" s="94"/>
    </row>
    <row r="384" spans="1:13" x14ac:dyDescent="0.2">
      <c r="A384" s="94">
        <v>3244</v>
      </c>
      <c r="B384" t="s">
        <v>322</v>
      </c>
      <c r="C384" t="s">
        <v>366</v>
      </c>
      <c r="D384" t="s">
        <v>31</v>
      </c>
      <c r="F384">
        <v>3376</v>
      </c>
      <c r="G384" s="96" t="s">
        <v>366</v>
      </c>
      <c r="H384" t="s">
        <v>31</v>
      </c>
      <c r="M384" s="94"/>
    </row>
    <row r="385" spans="1:13" x14ac:dyDescent="0.2">
      <c r="A385" s="94">
        <v>3250</v>
      </c>
      <c r="B385" t="s">
        <v>323</v>
      </c>
      <c r="C385" t="s">
        <v>331</v>
      </c>
      <c r="D385" t="s">
        <v>31</v>
      </c>
      <c r="F385">
        <v>3380</v>
      </c>
      <c r="G385" s="96" t="s">
        <v>366</v>
      </c>
      <c r="H385" t="s">
        <v>31</v>
      </c>
      <c r="M385" s="94"/>
    </row>
    <row r="386" spans="1:13" x14ac:dyDescent="0.2">
      <c r="A386" s="94">
        <v>3250</v>
      </c>
      <c r="B386" t="s">
        <v>1791</v>
      </c>
      <c r="C386" t="s">
        <v>331</v>
      </c>
      <c r="D386" t="s">
        <v>31</v>
      </c>
      <c r="F386">
        <v>3381</v>
      </c>
      <c r="G386" s="96" t="s">
        <v>366</v>
      </c>
      <c r="H386" t="s">
        <v>31</v>
      </c>
      <c r="M386" s="94"/>
    </row>
    <row r="387" spans="1:13" x14ac:dyDescent="0.2">
      <c r="A387" s="94">
        <v>3251</v>
      </c>
      <c r="B387" t="s">
        <v>1789</v>
      </c>
      <c r="C387" t="s">
        <v>331</v>
      </c>
      <c r="D387" t="s">
        <v>31</v>
      </c>
      <c r="F387">
        <v>3382</v>
      </c>
      <c r="G387" s="96" t="s">
        <v>366</v>
      </c>
      <c r="H387" t="s">
        <v>31</v>
      </c>
      <c r="M387" s="94"/>
    </row>
    <row r="388" spans="1:13" x14ac:dyDescent="0.2">
      <c r="A388" s="94">
        <v>3252</v>
      </c>
      <c r="B388" t="s">
        <v>324</v>
      </c>
      <c r="C388" t="s">
        <v>366</v>
      </c>
      <c r="D388" t="s">
        <v>31</v>
      </c>
      <c r="F388">
        <v>3383</v>
      </c>
      <c r="G388" s="96" t="s">
        <v>366</v>
      </c>
      <c r="H388" t="s">
        <v>31</v>
      </c>
      <c r="M388" s="94"/>
    </row>
    <row r="389" spans="1:13" x14ac:dyDescent="0.2">
      <c r="A389" s="94">
        <v>3253</v>
      </c>
      <c r="B389" t="s">
        <v>325</v>
      </c>
      <c r="C389" t="s">
        <v>366</v>
      </c>
      <c r="D389" t="s">
        <v>31</v>
      </c>
      <c r="F389">
        <v>3384</v>
      </c>
      <c r="G389" s="96" t="s">
        <v>2210</v>
      </c>
      <c r="H389" t="s">
        <v>31</v>
      </c>
      <c r="M389" s="94"/>
    </row>
    <row r="390" spans="1:13" x14ac:dyDescent="0.2">
      <c r="A390" s="94">
        <v>3254</v>
      </c>
      <c r="B390" t="s">
        <v>326</v>
      </c>
      <c r="C390" t="s">
        <v>366</v>
      </c>
      <c r="D390" t="s">
        <v>31</v>
      </c>
      <c r="F390">
        <v>3385</v>
      </c>
      <c r="G390" s="96" t="s">
        <v>2210</v>
      </c>
      <c r="H390" t="s">
        <v>31</v>
      </c>
      <c r="M390" s="94"/>
    </row>
    <row r="391" spans="1:13" x14ac:dyDescent="0.2">
      <c r="A391" s="94">
        <v>3261</v>
      </c>
      <c r="B391" t="s">
        <v>327</v>
      </c>
      <c r="C391" t="s">
        <v>331</v>
      </c>
      <c r="D391" t="s">
        <v>31</v>
      </c>
      <c r="F391">
        <v>3386</v>
      </c>
      <c r="G391" s="96" t="s">
        <v>2210</v>
      </c>
      <c r="H391" t="s">
        <v>31</v>
      </c>
      <c r="M391" s="94"/>
    </row>
    <row r="392" spans="1:13" x14ac:dyDescent="0.2">
      <c r="A392" s="94">
        <v>3261</v>
      </c>
      <c r="B392" t="s">
        <v>101</v>
      </c>
      <c r="C392" t="s">
        <v>331</v>
      </c>
      <c r="D392" t="s">
        <v>31</v>
      </c>
      <c r="F392">
        <v>3390</v>
      </c>
      <c r="G392" s="96" t="s">
        <v>366</v>
      </c>
      <c r="H392" t="s">
        <v>31</v>
      </c>
      <c r="M392" s="94"/>
    </row>
    <row r="393" spans="1:13" x14ac:dyDescent="0.2">
      <c r="A393" s="94">
        <v>3262</v>
      </c>
      <c r="B393" t="s">
        <v>328</v>
      </c>
      <c r="C393" t="s">
        <v>331</v>
      </c>
      <c r="D393" t="s">
        <v>31</v>
      </c>
      <c r="F393">
        <v>3392</v>
      </c>
      <c r="G393" s="96" t="s">
        <v>366</v>
      </c>
      <c r="H393" t="s">
        <v>31</v>
      </c>
      <c r="M393" s="94"/>
    </row>
    <row r="394" spans="1:13" x14ac:dyDescent="0.2">
      <c r="A394" s="94">
        <v>3263</v>
      </c>
      <c r="B394" t="s">
        <v>329</v>
      </c>
      <c r="C394" t="s">
        <v>331</v>
      </c>
      <c r="D394" t="s">
        <v>31</v>
      </c>
      <c r="F394">
        <v>3393</v>
      </c>
      <c r="G394" s="96" t="s">
        <v>366</v>
      </c>
      <c r="H394" t="s">
        <v>31</v>
      </c>
      <c r="M394" s="94"/>
    </row>
    <row r="395" spans="1:13" x14ac:dyDescent="0.2">
      <c r="A395" s="94">
        <v>3264</v>
      </c>
      <c r="B395" t="s">
        <v>330</v>
      </c>
      <c r="C395" t="s">
        <v>331</v>
      </c>
      <c r="D395" t="s">
        <v>31</v>
      </c>
      <c r="F395">
        <v>3400</v>
      </c>
      <c r="G395" s="96" t="s">
        <v>1792</v>
      </c>
      <c r="H395" t="s">
        <v>31</v>
      </c>
      <c r="M395" s="94"/>
    </row>
    <row r="396" spans="1:13" x14ac:dyDescent="0.2">
      <c r="A396" s="94">
        <v>3264</v>
      </c>
      <c r="B396" t="s">
        <v>1788</v>
      </c>
      <c r="C396" t="s">
        <v>331</v>
      </c>
      <c r="D396" t="s">
        <v>31</v>
      </c>
      <c r="F396">
        <v>3423</v>
      </c>
      <c r="G396" s="96" t="s">
        <v>1792</v>
      </c>
      <c r="H396" t="s">
        <v>31</v>
      </c>
      <c r="M396" s="94"/>
    </row>
    <row r="397" spans="1:13" x14ac:dyDescent="0.2">
      <c r="A397" s="94">
        <v>3264</v>
      </c>
      <c r="B397" t="s">
        <v>1790</v>
      </c>
      <c r="C397" t="s">
        <v>331</v>
      </c>
      <c r="D397" t="s">
        <v>31</v>
      </c>
      <c r="F397">
        <v>3424</v>
      </c>
      <c r="G397" s="96" t="s">
        <v>1792</v>
      </c>
      <c r="H397" t="s">
        <v>31</v>
      </c>
      <c r="M397" s="94"/>
    </row>
    <row r="398" spans="1:13" x14ac:dyDescent="0.2">
      <c r="A398" s="94">
        <v>3270</v>
      </c>
      <c r="B398" t="s">
        <v>331</v>
      </c>
      <c r="C398" t="s">
        <v>331</v>
      </c>
      <c r="D398" t="s">
        <v>31</v>
      </c>
      <c r="F398">
        <v>3426</v>
      </c>
      <c r="G398" s="96" t="s">
        <v>1792</v>
      </c>
      <c r="H398" t="s">
        <v>31</v>
      </c>
      <c r="M398" s="94"/>
    </row>
    <row r="399" spans="1:13" x14ac:dyDescent="0.2">
      <c r="A399" s="94">
        <v>3281</v>
      </c>
      <c r="B399" t="s">
        <v>332</v>
      </c>
      <c r="C399" t="s">
        <v>331</v>
      </c>
      <c r="D399" t="s">
        <v>31</v>
      </c>
      <c r="F399">
        <v>3430</v>
      </c>
      <c r="G399" s="96" t="s">
        <v>1792</v>
      </c>
      <c r="H399" t="s">
        <v>31</v>
      </c>
      <c r="M399" s="94"/>
    </row>
    <row r="400" spans="1:13" x14ac:dyDescent="0.2">
      <c r="A400" s="94">
        <v>3282</v>
      </c>
      <c r="B400" t="s">
        <v>2093</v>
      </c>
      <c r="C400" t="s">
        <v>331</v>
      </c>
      <c r="D400" t="s">
        <v>31</v>
      </c>
      <c r="F400">
        <v>3433</v>
      </c>
      <c r="G400" s="96" t="s">
        <v>1792</v>
      </c>
      <c r="H400" t="s">
        <v>31</v>
      </c>
      <c r="M400" s="94"/>
    </row>
    <row r="401" spans="1:13" x14ac:dyDescent="0.2">
      <c r="A401" s="94">
        <v>3283</v>
      </c>
      <c r="B401" t="s">
        <v>2092</v>
      </c>
      <c r="C401" t="s">
        <v>331</v>
      </c>
      <c r="D401" t="s">
        <v>31</v>
      </c>
      <c r="F401">
        <v>3434</v>
      </c>
      <c r="G401" s="96" t="s">
        <v>1792</v>
      </c>
      <c r="H401" t="s">
        <v>31</v>
      </c>
      <c r="M401" s="94"/>
    </row>
    <row r="402" spans="1:13" x14ac:dyDescent="0.2">
      <c r="A402" s="94">
        <v>3292</v>
      </c>
      <c r="B402" t="s">
        <v>333</v>
      </c>
      <c r="C402" t="s">
        <v>331</v>
      </c>
      <c r="D402" t="s">
        <v>31</v>
      </c>
      <c r="F402">
        <v>3435</v>
      </c>
      <c r="G402" s="96" t="s">
        <v>1792</v>
      </c>
      <c r="H402" t="s">
        <v>31</v>
      </c>
      <c r="M402" s="94"/>
    </row>
    <row r="403" spans="1:13" x14ac:dyDescent="0.2">
      <c r="A403" s="94">
        <v>3293</v>
      </c>
      <c r="B403" t="s">
        <v>334</v>
      </c>
      <c r="C403" t="s">
        <v>331</v>
      </c>
      <c r="D403" t="s">
        <v>31</v>
      </c>
      <c r="F403">
        <v>3441</v>
      </c>
      <c r="G403" s="96" t="s">
        <v>1792</v>
      </c>
      <c r="H403" t="s">
        <v>31</v>
      </c>
      <c r="M403" s="94"/>
    </row>
    <row r="404" spans="1:13" x14ac:dyDescent="0.2">
      <c r="A404" s="94">
        <v>3300</v>
      </c>
      <c r="B404" t="s">
        <v>335</v>
      </c>
      <c r="C404" t="s">
        <v>335</v>
      </c>
      <c r="D404" t="s">
        <v>31</v>
      </c>
      <c r="F404">
        <v>3442</v>
      </c>
      <c r="G404" s="96" t="s">
        <v>1792</v>
      </c>
      <c r="H404" t="s">
        <v>31</v>
      </c>
      <c r="M404" s="94"/>
    </row>
    <row r="405" spans="1:13" x14ac:dyDescent="0.2">
      <c r="A405" s="94">
        <v>3300</v>
      </c>
      <c r="B405" t="s">
        <v>1675</v>
      </c>
      <c r="C405" t="s">
        <v>335</v>
      </c>
      <c r="D405" t="s">
        <v>31</v>
      </c>
      <c r="F405">
        <v>3443</v>
      </c>
      <c r="G405" s="96" t="s">
        <v>1792</v>
      </c>
      <c r="H405" t="s">
        <v>31</v>
      </c>
      <c r="M405" s="94"/>
    </row>
    <row r="406" spans="1:13" x14ac:dyDescent="0.2">
      <c r="A406" s="94">
        <v>3304</v>
      </c>
      <c r="B406" t="s">
        <v>2070</v>
      </c>
      <c r="C406" t="s">
        <v>335</v>
      </c>
      <c r="D406" t="s">
        <v>31</v>
      </c>
      <c r="F406">
        <v>3451</v>
      </c>
      <c r="G406" s="96" t="s">
        <v>1792</v>
      </c>
      <c r="H406" t="s">
        <v>31</v>
      </c>
      <c r="M406" s="94"/>
    </row>
    <row r="407" spans="1:13" x14ac:dyDescent="0.2">
      <c r="A407" s="94">
        <v>3311</v>
      </c>
      <c r="B407" t="s">
        <v>336</v>
      </c>
      <c r="C407" t="s">
        <v>335</v>
      </c>
      <c r="D407" t="s">
        <v>31</v>
      </c>
      <c r="F407">
        <v>3452</v>
      </c>
      <c r="G407" s="96" t="s">
        <v>1792</v>
      </c>
      <c r="H407" t="s">
        <v>31</v>
      </c>
      <c r="M407" s="94"/>
    </row>
    <row r="408" spans="1:13" x14ac:dyDescent="0.2">
      <c r="A408" s="94">
        <v>3313</v>
      </c>
      <c r="B408" t="s">
        <v>1674</v>
      </c>
      <c r="C408" t="s">
        <v>335</v>
      </c>
      <c r="D408" t="s">
        <v>31</v>
      </c>
      <c r="F408">
        <v>3454</v>
      </c>
      <c r="G408" s="96" t="s">
        <v>1792</v>
      </c>
      <c r="H408" t="s">
        <v>31</v>
      </c>
      <c r="M408" s="94"/>
    </row>
    <row r="409" spans="1:13" x14ac:dyDescent="0.2">
      <c r="A409" s="94">
        <v>3314</v>
      </c>
      <c r="B409" t="s">
        <v>337</v>
      </c>
      <c r="C409" t="s">
        <v>335</v>
      </c>
      <c r="D409" t="s">
        <v>31</v>
      </c>
      <c r="F409">
        <v>3462</v>
      </c>
      <c r="G409" s="96" t="s">
        <v>1792</v>
      </c>
      <c r="H409" t="s">
        <v>31</v>
      </c>
      <c r="M409" s="94"/>
    </row>
    <row r="410" spans="1:13" x14ac:dyDescent="0.2">
      <c r="A410" s="94">
        <v>3321</v>
      </c>
      <c r="B410" t="s">
        <v>338</v>
      </c>
      <c r="C410" t="s">
        <v>335</v>
      </c>
      <c r="D410" t="s">
        <v>31</v>
      </c>
      <c r="F410">
        <v>3463</v>
      </c>
      <c r="G410" s="96" t="s">
        <v>92</v>
      </c>
      <c r="H410" t="s">
        <v>31</v>
      </c>
      <c r="M410" s="94"/>
    </row>
    <row r="411" spans="1:13" x14ac:dyDescent="0.2">
      <c r="A411" s="94">
        <v>3322</v>
      </c>
      <c r="B411" t="s">
        <v>339</v>
      </c>
      <c r="C411" t="s">
        <v>335</v>
      </c>
      <c r="D411" t="s">
        <v>31</v>
      </c>
      <c r="F411">
        <v>3464</v>
      </c>
      <c r="G411" s="96" t="s">
        <v>92</v>
      </c>
      <c r="H411" t="s">
        <v>31</v>
      </c>
      <c r="M411" s="94"/>
    </row>
    <row r="412" spans="1:13" x14ac:dyDescent="0.2">
      <c r="A412" s="94">
        <v>3323</v>
      </c>
      <c r="B412" t="s">
        <v>340</v>
      </c>
      <c r="C412" t="s">
        <v>335</v>
      </c>
      <c r="D412" t="s">
        <v>31</v>
      </c>
      <c r="F412">
        <v>3465</v>
      </c>
      <c r="G412" s="96" t="s">
        <v>1792</v>
      </c>
      <c r="H412" t="s">
        <v>31</v>
      </c>
      <c r="M412" s="94"/>
    </row>
    <row r="413" spans="1:13" x14ac:dyDescent="0.2">
      <c r="A413" s="94">
        <v>3324</v>
      </c>
      <c r="B413" t="s">
        <v>341</v>
      </c>
      <c r="C413" t="s">
        <v>335</v>
      </c>
      <c r="D413" t="s">
        <v>31</v>
      </c>
      <c r="F413">
        <v>3470</v>
      </c>
      <c r="G413" s="96" t="s">
        <v>1792</v>
      </c>
      <c r="H413" t="s">
        <v>31</v>
      </c>
      <c r="M413" s="94"/>
    </row>
    <row r="414" spans="1:13" x14ac:dyDescent="0.2">
      <c r="A414" s="94">
        <v>3325</v>
      </c>
      <c r="B414" t="s">
        <v>342</v>
      </c>
      <c r="C414" t="s">
        <v>335</v>
      </c>
      <c r="D414" t="s">
        <v>31</v>
      </c>
      <c r="F414">
        <v>3471</v>
      </c>
      <c r="G414" s="96" t="s">
        <v>1792</v>
      </c>
      <c r="H414" t="s">
        <v>31</v>
      </c>
      <c r="M414" s="94"/>
    </row>
    <row r="415" spans="1:13" x14ac:dyDescent="0.2">
      <c r="A415" s="94">
        <v>3331</v>
      </c>
      <c r="B415" t="s">
        <v>1671</v>
      </c>
      <c r="C415" t="s">
        <v>335</v>
      </c>
      <c r="D415" t="s">
        <v>31</v>
      </c>
      <c r="F415">
        <v>3472</v>
      </c>
      <c r="G415" s="96" t="s">
        <v>77</v>
      </c>
      <c r="H415" t="s">
        <v>31</v>
      </c>
      <c r="M415" s="94"/>
    </row>
    <row r="416" spans="1:13" x14ac:dyDescent="0.2">
      <c r="A416" s="94">
        <v>3332</v>
      </c>
      <c r="B416" t="s">
        <v>1673</v>
      </c>
      <c r="C416" t="s">
        <v>335</v>
      </c>
      <c r="D416" t="s">
        <v>31</v>
      </c>
      <c r="F416">
        <v>3481</v>
      </c>
      <c r="G416" s="96" t="s">
        <v>1792</v>
      </c>
      <c r="H416" t="s">
        <v>31</v>
      </c>
      <c r="M416" s="94"/>
    </row>
    <row r="417" spans="1:13" x14ac:dyDescent="0.2">
      <c r="A417" s="94">
        <v>3334</v>
      </c>
      <c r="B417" t="s">
        <v>343</v>
      </c>
      <c r="C417" t="s">
        <v>2198</v>
      </c>
      <c r="D417" t="s">
        <v>30</v>
      </c>
      <c r="F417">
        <v>3484</v>
      </c>
      <c r="G417" s="96" t="s">
        <v>1792</v>
      </c>
      <c r="H417" t="s">
        <v>31</v>
      </c>
      <c r="M417" s="94"/>
    </row>
    <row r="418" spans="1:13" x14ac:dyDescent="0.2">
      <c r="A418" s="94">
        <v>3335</v>
      </c>
      <c r="B418" t="s">
        <v>344</v>
      </c>
      <c r="C418" t="s">
        <v>2198</v>
      </c>
      <c r="D418" t="s">
        <v>30</v>
      </c>
      <c r="F418">
        <v>3491</v>
      </c>
      <c r="G418" s="96" t="s">
        <v>2209</v>
      </c>
      <c r="H418" t="s">
        <v>31</v>
      </c>
      <c r="M418" s="94"/>
    </row>
    <row r="419" spans="1:13" x14ac:dyDescent="0.2">
      <c r="A419" s="94">
        <v>3340</v>
      </c>
      <c r="B419" t="s">
        <v>345</v>
      </c>
      <c r="C419" t="s">
        <v>2207</v>
      </c>
      <c r="D419" t="s">
        <v>31</v>
      </c>
      <c r="F419">
        <v>3492</v>
      </c>
      <c r="G419" s="96" t="s">
        <v>2209</v>
      </c>
      <c r="H419" t="s">
        <v>31</v>
      </c>
      <c r="M419" s="94"/>
    </row>
    <row r="420" spans="1:13" x14ac:dyDescent="0.2">
      <c r="A420" s="94">
        <v>3341</v>
      </c>
      <c r="B420" t="s">
        <v>346</v>
      </c>
      <c r="C420" t="s">
        <v>335</v>
      </c>
      <c r="D420" t="s">
        <v>31</v>
      </c>
      <c r="F420">
        <v>3493</v>
      </c>
      <c r="G420" s="96" t="s">
        <v>2209</v>
      </c>
      <c r="H420" t="s">
        <v>31</v>
      </c>
      <c r="M420" s="94"/>
    </row>
    <row r="421" spans="1:13" x14ac:dyDescent="0.2">
      <c r="A421" s="94">
        <v>3342</v>
      </c>
      <c r="B421" t="s">
        <v>347</v>
      </c>
      <c r="C421" t="s">
        <v>335</v>
      </c>
      <c r="D421" t="s">
        <v>31</v>
      </c>
      <c r="F421">
        <v>3494</v>
      </c>
      <c r="G421" s="96" t="s">
        <v>2209</v>
      </c>
      <c r="H421" t="s">
        <v>31</v>
      </c>
      <c r="M421" s="94"/>
    </row>
    <row r="422" spans="1:13" x14ac:dyDescent="0.2">
      <c r="A422" s="94">
        <v>3343</v>
      </c>
      <c r="B422" t="s">
        <v>348</v>
      </c>
      <c r="C422" t="s">
        <v>335</v>
      </c>
      <c r="D422" t="s">
        <v>31</v>
      </c>
      <c r="F422">
        <v>3495</v>
      </c>
      <c r="G422" s="96" t="s">
        <v>2209</v>
      </c>
      <c r="H422" t="s">
        <v>31</v>
      </c>
      <c r="M422" s="94"/>
    </row>
    <row r="423" spans="1:13" x14ac:dyDescent="0.2">
      <c r="A423" s="94">
        <v>3344</v>
      </c>
      <c r="B423" t="s">
        <v>2069</v>
      </c>
      <c r="C423" t="s">
        <v>335</v>
      </c>
      <c r="D423" t="s">
        <v>31</v>
      </c>
      <c r="F423">
        <v>3500</v>
      </c>
      <c r="G423" s="96" t="s">
        <v>2205</v>
      </c>
      <c r="H423" t="s">
        <v>31</v>
      </c>
      <c r="M423" s="94"/>
    </row>
    <row r="424" spans="1:13" x14ac:dyDescent="0.2">
      <c r="A424" s="94">
        <v>3345</v>
      </c>
      <c r="B424" t="s">
        <v>349</v>
      </c>
      <c r="C424" t="s">
        <v>331</v>
      </c>
      <c r="D424" t="s">
        <v>31</v>
      </c>
      <c r="F424">
        <v>3508</v>
      </c>
      <c r="G424" s="96" t="s">
        <v>2209</v>
      </c>
      <c r="H424" t="s">
        <v>31</v>
      </c>
      <c r="M424" s="94"/>
    </row>
    <row r="425" spans="1:13" x14ac:dyDescent="0.2">
      <c r="A425" s="94">
        <v>3350</v>
      </c>
      <c r="B425" t="s">
        <v>350</v>
      </c>
      <c r="C425" t="s">
        <v>335</v>
      </c>
      <c r="D425" t="s">
        <v>31</v>
      </c>
      <c r="F425">
        <v>3511</v>
      </c>
      <c r="G425" s="96" t="s">
        <v>2209</v>
      </c>
      <c r="H425" t="s">
        <v>31</v>
      </c>
      <c r="M425" s="94"/>
    </row>
    <row r="426" spans="1:13" x14ac:dyDescent="0.2">
      <c r="A426" s="94">
        <v>3351</v>
      </c>
      <c r="B426" t="s">
        <v>351</v>
      </c>
      <c r="C426" t="s">
        <v>335</v>
      </c>
      <c r="D426" t="s">
        <v>31</v>
      </c>
      <c r="F426">
        <v>3512</v>
      </c>
      <c r="G426" s="96" t="s">
        <v>2209</v>
      </c>
      <c r="H426" t="s">
        <v>31</v>
      </c>
      <c r="M426" s="94"/>
    </row>
    <row r="427" spans="1:13" x14ac:dyDescent="0.2">
      <c r="A427" s="94">
        <v>3352</v>
      </c>
      <c r="B427" t="s">
        <v>2072</v>
      </c>
      <c r="C427" t="s">
        <v>335</v>
      </c>
      <c r="D427" t="s">
        <v>31</v>
      </c>
      <c r="F427">
        <v>3521</v>
      </c>
      <c r="G427" s="96" t="s">
        <v>2209</v>
      </c>
      <c r="H427" t="s">
        <v>31</v>
      </c>
      <c r="M427" s="94"/>
    </row>
    <row r="428" spans="1:13" x14ac:dyDescent="0.2">
      <c r="A428" s="94">
        <v>3353</v>
      </c>
      <c r="B428" t="s">
        <v>355</v>
      </c>
      <c r="C428" t="s">
        <v>335</v>
      </c>
      <c r="D428" t="s">
        <v>31</v>
      </c>
      <c r="F428">
        <v>3522</v>
      </c>
      <c r="G428" s="96" t="s">
        <v>2209</v>
      </c>
      <c r="H428" t="s">
        <v>31</v>
      </c>
      <c r="M428" s="94"/>
    </row>
    <row r="429" spans="1:13" x14ac:dyDescent="0.2">
      <c r="A429" s="94">
        <v>3353</v>
      </c>
      <c r="B429" t="s">
        <v>352</v>
      </c>
      <c r="C429" t="s">
        <v>335</v>
      </c>
      <c r="D429" t="s">
        <v>31</v>
      </c>
      <c r="F429">
        <v>3525</v>
      </c>
      <c r="G429" s="96" t="s">
        <v>457</v>
      </c>
      <c r="H429" t="s">
        <v>31</v>
      </c>
      <c r="M429" s="94"/>
    </row>
    <row r="430" spans="1:13" x14ac:dyDescent="0.2">
      <c r="A430" s="94">
        <v>3354</v>
      </c>
      <c r="B430" t="s">
        <v>353</v>
      </c>
      <c r="C430" t="s">
        <v>335</v>
      </c>
      <c r="D430" t="s">
        <v>31</v>
      </c>
      <c r="F430">
        <v>3532</v>
      </c>
      <c r="G430" s="96" t="s">
        <v>2209</v>
      </c>
      <c r="H430" t="s">
        <v>31</v>
      </c>
      <c r="M430" s="94"/>
    </row>
    <row r="431" spans="1:13" x14ac:dyDescent="0.2">
      <c r="A431" s="94">
        <v>3355</v>
      </c>
      <c r="B431" t="s">
        <v>354</v>
      </c>
      <c r="C431" t="s">
        <v>335</v>
      </c>
      <c r="D431" t="s">
        <v>31</v>
      </c>
      <c r="F431">
        <v>3541</v>
      </c>
      <c r="G431" s="96" t="s">
        <v>2209</v>
      </c>
      <c r="H431" t="s">
        <v>31</v>
      </c>
      <c r="M431" s="94"/>
    </row>
    <row r="432" spans="1:13" x14ac:dyDescent="0.2">
      <c r="A432" s="94">
        <v>3361</v>
      </c>
      <c r="B432" t="s">
        <v>1670</v>
      </c>
      <c r="C432" t="s">
        <v>335</v>
      </c>
      <c r="D432" t="s">
        <v>31</v>
      </c>
      <c r="F432">
        <v>3542</v>
      </c>
      <c r="G432" s="96" t="s">
        <v>2209</v>
      </c>
      <c r="H432" t="s">
        <v>31</v>
      </c>
      <c r="M432" s="94"/>
    </row>
    <row r="433" spans="1:13" x14ac:dyDescent="0.2">
      <c r="A433" s="94">
        <v>3362</v>
      </c>
      <c r="B433" t="s">
        <v>1672</v>
      </c>
      <c r="C433" t="s">
        <v>335</v>
      </c>
      <c r="D433" t="s">
        <v>31</v>
      </c>
      <c r="F433">
        <v>3543</v>
      </c>
      <c r="G433" s="96" t="s">
        <v>2209</v>
      </c>
      <c r="H433" t="s">
        <v>31</v>
      </c>
      <c r="M433" s="94"/>
    </row>
    <row r="434" spans="1:13" x14ac:dyDescent="0.2">
      <c r="A434" s="94">
        <v>3364</v>
      </c>
      <c r="B434" t="s">
        <v>356</v>
      </c>
      <c r="C434" t="s">
        <v>335</v>
      </c>
      <c r="D434" t="s">
        <v>31</v>
      </c>
      <c r="F434">
        <v>3550</v>
      </c>
      <c r="G434" s="96" t="s">
        <v>2209</v>
      </c>
      <c r="H434" t="s">
        <v>31</v>
      </c>
      <c r="M434" s="94"/>
    </row>
    <row r="435" spans="1:13" x14ac:dyDescent="0.2">
      <c r="A435" s="94">
        <v>3365</v>
      </c>
      <c r="B435" t="s">
        <v>357</v>
      </c>
      <c r="C435" t="s">
        <v>335</v>
      </c>
      <c r="D435" t="s">
        <v>31</v>
      </c>
      <c r="F435">
        <v>3552</v>
      </c>
      <c r="G435" s="96" t="s">
        <v>2209</v>
      </c>
      <c r="H435" t="s">
        <v>31</v>
      </c>
      <c r="M435" s="94"/>
    </row>
    <row r="436" spans="1:13" x14ac:dyDescent="0.2">
      <c r="A436" s="94">
        <v>3370</v>
      </c>
      <c r="B436" t="s">
        <v>358</v>
      </c>
      <c r="C436" t="s">
        <v>366</v>
      </c>
      <c r="D436" t="s">
        <v>31</v>
      </c>
      <c r="F436">
        <v>3562</v>
      </c>
      <c r="G436" s="96" t="s">
        <v>2209</v>
      </c>
      <c r="H436" t="s">
        <v>31</v>
      </c>
      <c r="M436" s="94"/>
    </row>
    <row r="437" spans="1:13" x14ac:dyDescent="0.2">
      <c r="A437" s="94">
        <v>3371</v>
      </c>
      <c r="B437" t="s">
        <v>359</v>
      </c>
      <c r="C437" t="s">
        <v>366</v>
      </c>
      <c r="D437" t="s">
        <v>31</v>
      </c>
      <c r="F437">
        <v>3571</v>
      </c>
      <c r="G437" s="96" t="s">
        <v>400</v>
      </c>
      <c r="H437" t="s">
        <v>31</v>
      </c>
      <c r="M437" s="94"/>
    </row>
    <row r="438" spans="1:13" x14ac:dyDescent="0.2">
      <c r="A438" s="94">
        <v>3372</v>
      </c>
      <c r="B438" t="s">
        <v>360</v>
      </c>
      <c r="C438" t="s">
        <v>366</v>
      </c>
      <c r="D438" t="s">
        <v>31</v>
      </c>
      <c r="F438">
        <v>3572</v>
      </c>
      <c r="G438" s="96" t="s">
        <v>2209</v>
      </c>
      <c r="H438" t="s">
        <v>31</v>
      </c>
      <c r="M438" s="94"/>
    </row>
    <row r="439" spans="1:13" x14ac:dyDescent="0.2">
      <c r="A439" s="94">
        <v>3375</v>
      </c>
      <c r="B439" t="s">
        <v>361</v>
      </c>
      <c r="C439" t="s">
        <v>366</v>
      </c>
      <c r="D439" t="s">
        <v>31</v>
      </c>
      <c r="F439">
        <v>3573</v>
      </c>
      <c r="G439" s="96" t="s">
        <v>400</v>
      </c>
      <c r="H439" t="s">
        <v>31</v>
      </c>
      <c r="M439" s="94"/>
    </row>
    <row r="440" spans="1:13" x14ac:dyDescent="0.2">
      <c r="A440" s="94">
        <v>3376</v>
      </c>
      <c r="B440" t="s">
        <v>2082</v>
      </c>
      <c r="C440" t="s">
        <v>366</v>
      </c>
      <c r="D440" t="s">
        <v>31</v>
      </c>
      <c r="F440">
        <v>3580</v>
      </c>
      <c r="G440" s="96" t="s">
        <v>400</v>
      </c>
      <c r="H440" t="s">
        <v>31</v>
      </c>
      <c r="M440" s="94"/>
    </row>
    <row r="441" spans="1:13" x14ac:dyDescent="0.2">
      <c r="A441" s="94">
        <v>3380</v>
      </c>
      <c r="B441" t="s">
        <v>362</v>
      </c>
      <c r="C441" t="s">
        <v>366</v>
      </c>
      <c r="D441" t="s">
        <v>31</v>
      </c>
      <c r="F441">
        <v>3591</v>
      </c>
      <c r="G441" s="96" t="s">
        <v>400</v>
      </c>
      <c r="H441" t="s">
        <v>31</v>
      </c>
      <c r="M441" s="94"/>
    </row>
    <row r="442" spans="1:13" x14ac:dyDescent="0.2">
      <c r="A442" s="94">
        <v>3381</v>
      </c>
      <c r="B442" t="s">
        <v>1747</v>
      </c>
      <c r="C442" t="s">
        <v>366</v>
      </c>
      <c r="D442" t="s">
        <v>31</v>
      </c>
      <c r="F442">
        <v>3592</v>
      </c>
      <c r="G442" s="96" t="s">
        <v>400</v>
      </c>
      <c r="H442" t="s">
        <v>31</v>
      </c>
      <c r="M442" s="94"/>
    </row>
    <row r="443" spans="1:13" x14ac:dyDescent="0.2">
      <c r="A443" s="94">
        <v>3382</v>
      </c>
      <c r="B443" t="s">
        <v>103</v>
      </c>
      <c r="C443" t="s">
        <v>366</v>
      </c>
      <c r="D443" t="s">
        <v>31</v>
      </c>
      <c r="F443">
        <v>3593</v>
      </c>
      <c r="G443" s="96" t="s">
        <v>457</v>
      </c>
      <c r="H443" t="s">
        <v>31</v>
      </c>
      <c r="M443" s="94"/>
    </row>
    <row r="444" spans="1:13" x14ac:dyDescent="0.2">
      <c r="A444" s="94">
        <v>3382</v>
      </c>
      <c r="B444" t="s">
        <v>1751</v>
      </c>
      <c r="C444" t="s">
        <v>366</v>
      </c>
      <c r="D444" t="s">
        <v>31</v>
      </c>
      <c r="F444">
        <v>3595</v>
      </c>
      <c r="G444" s="96" t="s">
        <v>400</v>
      </c>
      <c r="H444" t="s">
        <v>31</v>
      </c>
      <c r="M444" s="94"/>
    </row>
    <row r="445" spans="1:13" x14ac:dyDescent="0.2">
      <c r="A445" s="94">
        <v>3383</v>
      </c>
      <c r="B445" t="s">
        <v>363</v>
      </c>
      <c r="C445" t="s">
        <v>366</v>
      </c>
      <c r="D445" t="s">
        <v>31</v>
      </c>
      <c r="F445">
        <v>3601</v>
      </c>
      <c r="G445" s="96" t="s">
        <v>2209</v>
      </c>
      <c r="H445" t="s">
        <v>31</v>
      </c>
      <c r="M445" s="94"/>
    </row>
    <row r="446" spans="1:13" x14ac:dyDescent="0.2">
      <c r="A446" s="94">
        <v>3384</v>
      </c>
      <c r="B446" t="s">
        <v>1780</v>
      </c>
      <c r="C446" t="s">
        <v>2210</v>
      </c>
      <c r="D446" t="s">
        <v>31</v>
      </c>
      <c r="F446">
        <v>3602</v>
      </c>
      <c r="G446" s="96" t="s">
        <v>2209</v>
      </c>
      <c r="H446" t="s">
        <v>31</v>
      </c>
      <c r="M446" s="94"/>
    </row>
    <row r="447" spans="1:13" x14ac:dyDescent="0.2">
      <c r="A447" s="94">
        <v>3385</v>
      </c>
      <c r="B447" t="s">
        <v>1778</v>
      </c>
      <c r="C447" t="s">
        <v>2210</v>
      </c>
      <c r="D447" t="s">
        <v>31</v>
      </c>
      <c r="F447">
        <v>3610</v>
      </c>
      <c r="G447" s="96" t="s">
        <v>2209</v>
      </c>
      <c r="H447" t="s">
        <v>31</v>
      </c>
      <c r="M447" s="94"/>
    </row>
    <row r="448" spans="1:13" x14ac:dyDescent="0.2">
      <c r="A448" s="94">
        <v>3385</v>
      </c>
      <c r="B448" t="s">
        <v>1783</v>
      </c>
      <c r="C448" t="s">
        <v>2210</v>
      </c>
      <c r="D448" t="s">
        <v>31</v>
      </c>
      <c r="F448">
        <v>3613</v>
      </c>
      <c r="G448" s="96" t="s">
        <v>2209</v>
      </c>
      <c r="H448" t="s">
        <v>31</v>
      </c>
      <c r="M448" s="94"/>
    </row>
    <row r="449" spans="1:13" x14ac:dyDescent="0.2">
      <c r="A449" s="94">
        <v>3385</v>
      </c>
      <c r="B449" t="s">
        <v>364</v>
      </c>
      <c r="C449" t="s">
        <v>2210</v>
      </c>
      <c r="D449" t="s">
        <v>31</v>
      </c>
      <c r="F449">
        <v>3620</v>
      </c>
      <c r="G449" s="96" t="s">
        <v>2209</v>
      </c>
      <c r="H449" t="s">
        <v>31</v>
      </c>
      <c r="M449" s="94"/>
    </row>
    <row r="450" spans="1:13" x14ac:dyDescent="0.2">
      <c r="A450" s="94">
        <v>3386</v>
      </c>
      <c r="B450" t="s">
        <v>365</v>
      </c>
      <c r="C450" t="s">
        <v>2210</v>
      </c>
      <c r="D450" t="s">
        <v>31</v>
      </c>
      <c r="F450">
        <v>3622</v>
      </c>
      <c r="G450" s="96" t="s">
        <v>2209</v>
      </c>
      <c r="H450" t="s">
        <v>31</v>
      </c>
      <c r="M450" s="94"/>
    </row>
    <row r="451" spans="1:13" x14ac:dyDescent="0.2">
      <c r="A451" s="94">
        <v>3390</v>
      </c>
      <c r="B451" t="s">
        <v>366</v>
      </c>
      <c r="C451" t="s">
        <v>366</v>
      </c>
      <c r="D451" t="s">
        <v>31</v>
      </c>
      <c r="F451">
        <v>3623</v>
      </c>
      <c r="G451" s="96" t="s">
        <v>457</v>
      </c>
      <c r="H451" t="s">
        <v>31</v>
      </c>
      <c r="M451" s="94"/>
    </row>
    <row r="452" spans="1:13" x14ac:dyDescent="0.2">
      <c r="A452" s="94">
        <v>3392</v>
      </c>
      <c r="B452" t="s">
        <v>1746</v>
      </c>
      <c r="C452" t="s">
        <v>366</v>
      </c>
      <c r="D452" t="s">
        <v>31</v>
      </c>
      <c r="F452">
        <v>3631</v>
      </c>
      <c r="G452" s="96" t="s">
        <v>457</v>
      </c>
      <c r="H452" t="s">
        <v>31</v>
      </c>
      <c r="M452" s="94"/>
    </row>
    <row r="453" spans="1:13" x14ac:dyDescent="0.2">
      <c r="A453" s="94">
        <v>3393</v>
      </c>
      <c r="B453" t="s">
        <v>1752</v>
      </c>
      <c r="C453" t="s">
        <v>366</v>
      </c>
      <c r="D453" t="s">
        <v>31</v>
      </c>
      <c r="F453">
        <v>3632</v>
      </c>
      <c r="G453" s="96" t="s">
        <v>457</v>
      </c>
      <c r="H453" t="s">
        <v>31</v>
      </c>
      <c r="M453" s="94"/>
    </row>
    <row r="454" spans="1:13" x14ac:dyDescent="0.2">
      <c r="A454" s="94">
        <v>3400</v>
      </c>
      <c r="B454" t="s">
        <v>367</v>
      </c>
      <c r="C454" t="s">
        <v>1792</v>
      </c>
      <c r="D454" t="s">
        <v>31</v>
      </c>
      <c r="F454">
        <v>3633</v>
      </c>
      <c r="G454" s="96" t="s">
        <v>457</v>
      </c>
      <c r="H454" t="s">
        <v>31</v>
      </c>
      <c r="M454" s="94"/>
    </row>
    <row r="455" spans="1:13" x14ac:dyDescent="0.2">
      <c r="A455" s="94">
        <v>3423</v>
      </c>
      <c r="B455" t="s">
        <v>2094</v>
      </c>
      <c r="C455" t="s">
        <v>1792</v>
      </c>
      <c r="D455" t="s">
        <v>31</v>
      </c>
      <c r="F455">
        <v>3641</v>
      </c>
      <c r="G455" s="96" t="s">
        <v>2209</v>
      </c>
      <c r="H455" t="s">
        <v>31</v>
      </c>
      <c r="M455" s="94"/>
    </row>
    <row r="456" spans="1:13" x14ac:dyDescent="0.2">
      <c r="A456" s="94">
        <v>3424</v>
      </c>
      <c r="B456" t="s">
        <v>1794</v>
      </c>
      <c r="C456" t="s">
        <v>1792</v>
      </c>
      <c r="D456" t="s">
        <v>31</v>
      </c>
      <c r="F456">
        <v>3642</v>
      </c>
      <c r="G456" s="96" t="s">
        <v>366</v>
      </c>
      <c r="H456" t="s">
        <v>31</v>
      </c>
      <c r="M456" s="94"/>
    </row>
    <row r="457" spans="1:13" x14ac:dyDescent="0.2">
      <c r="A457" s="94">
        <v>3426</v>
      </c>
      <c r="B457" t="s">
        <v>368</v>
      </c>
      <c r="C457" t="s">
        <v>1792</v>
      </c>
      <c r="D457" t="s">
        <v>31</v>
      </c>
      <c r="F457">
        <v>3643</v>
      </c>
      <c r="G457" s="96" t="s">
        <v>2209</v>
      </c>
      <c r="H457" t="s">
        <v>31</v>
      </c>
      <c r="M457" s="94"/>
    </row>
    <row r="458" spans="1:13" x14ac:dyDescent="0.2">
      <c r="A458" s="94">
        <v>3430</v>
      </c>
      <c r="B458" t="s">
        <v>369</v>
      </c>
      <c r="C458" t="s">
        <v>1792</v>
      </c>
      <c r="D458" t="s">
        <v>31</v>
      </c>
      <c r="F458">
        <v>3644</v>
      </c>
      <c r="G458" s="96" t="s">
        <v>366</v>
      </c>
      <c r="H458" t="s">
        <v>31</v>
      </c>
      <c r="M458" s="94"/>
    </row>
    <row r="459" spans="1:13" x14ac:dyDescent="0.2">
      <c r="A459" s="94">
        <v>3433</v>
      </c>
      <c r="B459" t="s">
        <v>370</v>
      </c>
      <c r="C459" t="s">
        <v>1792</v>
      </c>
      <c r="D459" t="s">
        <v>31</v>
      </c>
      <c r="F459">
        <v>3650</v>
      </c>
      <c r="G459" s="96" t="s">
        <v>366</v>
      </c>
      <c r="H459" t="s">
        <v>31</v>
      </c>
      <c r="M459" s="94"/>
    </row>
    <row r="460" spans="1:13" x14ac:dyDescent="0.2">
      <c r="A460" s="94">
        <v>3434</v>
      </c>
      <c r="B460" t="s">
        <v>371</v>
      </c>
      <c r="C460" t="s">
        <v>1792</v>
      </c>
      <c r="D460" t="s">
        <v>31</v>
      </c>
      <c r="F460">
        <v>3652</v>
      </c>
      <c r="G460" s="96" t="s">
        <v>366</v>
      </c>
      <c r="H460" t="s">
        <v>31</v>
      </c>
      <c r="M460" s="94"/>
    </row>
    <row r="461" spans="1:13" x14ac:dyDescent="0.2">
      <c r="A461" s="94">
        <v>3435</v>
      </c>
      <c r="B461" t="s">
        <v>372</v>
      </c>
      <c r="C461" t="s">
        <v>1792</v>
      </c>
      <c r="D461" t="s">
        <v>31</v>
      </c>
      <c r="F461">
        <v>3653</v>
      </c>
      <c r="G461" s="96" t="s">
        <v>366</v>
      </c>
      <c r="H461" t="s">
        <v>31</v>
      </c>
      <c r="M461" s="94"/>
    </row>
    <row r="462" spans="1:13" x14ac:dyDescent="0.2">
      <c r="A462" s="94">
        <v>3441</v>
      </c>
      <c r="B462" t="s">
        <v>1793</v>
      </c>
      <c r="C462" t="s">
        <v>1792</v>
      </c>
      <c r="D462" t="s">
        <v>31</v>
      </c>
      <c r="F462">
        <v>3654</v>
      </c>
      <c r="G462" s="96" t="s">
        <v>366</v>
      </c>
      <c r="H462" t="s">
        <v>31</v>
      </c>
      <c r="M462" s="94"/>
    </row>
    <row r="463" spans="1:13" x14ac:dyDescent="0.2">
      <c r="A463" s="94">
        <v>3442</v>
      </c>
      <c r="B463" t="s">
        <v>373</v>
      </c>
      <c r="C463" t="s">
        <v>1792</v>
      </c>
      <c r="D463" t="s">
        <v>31</v>
      </c>
      <c r="F463">
        <v>3660</v>
      </c>
      <c r="G463" s="96" t="s">
        <v>366</v>
      </c>
      <c r="H463" t="s">
        <v>31</v>
      </c>
      <c r="M463" s="94"/>
    </row>
    <row r="464" spans="1:13" x14ac:dyDescent="0.2">
      <c r="A464" s="94">
        <v>3443</v>
      </c>
      <c r="B464" t="s">
        <v>374</v>
      </c>
      <c r="C464" t="s">
        <v>1792</v>
      </c>
      <c r="D464" t="s">
        <v>31</v>
      </c>
      <c r="F464">
        <v>3661</v>
      </c>
      <c r="G464" s="96" t="s">
        <v>366</v>
      </c>
      <c r="H464" t="s">
        <v>31</v>
      </c>
      <c r="M464" s="94"/>
    </row>
    <row r="465" spans="1:13" x14ac:dyDescent="0.2">
      <c r="A465" s="94">
        <v>3451</v>
      </c>
      <c r="B465" t="s">
        <v>375</v>
      </c>
      <c r="C465" t="s">
        <v>1792</v>
      </c>
      <c r="D465" t="s">
        <v>31</v>
      </c>
      <c r="F465">
        <v>3662</v>
      </c>
      <c r="G465" s="96" t="s">
        <v>366</v>
      </c>
      <c r="H465" t="s">
        <v>31</v>
      </c>
      <c r="M465" s="94"/>
    </row>
    <row r="466" spans="1:13" x14ac:dyDescent="0.2">
      <c r="A466" s="94">
        <v>3452</v>
      </c>
      <c r="B466" t="s">
        <v>376</v>
      </c>
      <c r="C466" t="s">
        <v>1792</v>
      </c>
      <c r="D466" t="s">
        <v>31</v>
      </c>
      <c r="F466">
        <v>3664</v>
      </c>
      <c r="G466" s="96" t="s">
        <v>457</v>
      </c>
      <c r="H466" t="s">
        <v>31</v>
      </c>
      <c r="M466" s="94"/>
    </row>
    <row r="467" spans="1:13" x14ac:dyDescent="0.2">
      <c r="A467" s="94">
        <v>3454</v>
      </c>
      <c r="B467" t="s">
        <v>377</v>
      </c>
      <c r="C467" t="s">
        <v>1792</v>
      </c>
      <c r="D467" t="s">
        <v>31</v>
      </c>
      <c r="F467">
        <v>3665</v>
      </c>
      <c r="G467" s="96" t="s">
        <v>457</v>
      </c>
      <c r="H467" t="s">
        <v>31</v>
      </c>
      <c r="M467" s="94"/>
    </row>
    <row r="468" spans="1:13" x14ac:dyDescent="0.2">
      <c r="A468" s="94">
        <v>3462</v>
      </c>
      <c r="B468" t="s">
        <v>378</v>
      </c>
      <c r="C468" t="s">
        <v>1792</v>
      </c>
      <c r="D468" t="s">
        <v>31</v>
      </c>
      <c r="F468">
        <v>3671</v>
      </c>
      <c r="G468" s="96" t="s">
        <v>366</v>
      </c>
      <c r="H468" t="s">
        <v>31</v>
      </c>
      <c r="M468" s="94"/>
    </row>
    <row r="469" spans="1:13" x14ac:dyDescent="0.2">
      <c r="A469" s="94">
        <v>3463</v>
      </c>
      <c r="B469" t="s">
        <v>379</v>
      </c>
      <c r="C469" t="s">
        <v>92</v>
      </c>
      <c r="D469" t="s">
        <v>31</v>
      </c>
      <c r="F469">
        <v>3672</v>
      </c>
      <c r="G469" s="96" t="s">
        <v>366</v>
      </c>
      <c r="H469" t="s">
        <v>31</v>
      </c>
      <c r="M469" s="94"/>
    </row>
    <row r="470" spans="1:13" x14ac:dyDescent="0.2">
      <c r="A470" s="94">
        <v>3464</v>
      </c>
      <c r="B470" t="s">
        <v>380</v>
      </c>
      <c r="C470" t="s">
        <v>92</v>
      </c>
      <c r="D470" t="s">
        <v>31</v>
      </c>
      <c r="F470">
        <v>3680</v>
      </c>
      <c r="G470" s="96" t="s">
        <v>366</v>
      </c>
      <c r="H470" t="s">
        <v>31</v>
      </c>
      <c r="M470" s="94"/>
    </row>
    <row r="471" spans="1:13" x14ac:dyDescent="0.2">
      <c r="A471" s="94">
        <v>3465</v>
      </c>
      <c r="B471" t="s">
        <v>381</v>
      </c>
      <c r="C471" t="s">
        <v>1792</v>
      </c>
      <c r="D471" t="s">
        <v>31</v>
      </c>
      <c r="F471">
        <v>3681</v>
      </c>
      <c r="G471" s="96" t="s">
        <v>366</v>
      </c>
      <c r="H471" t="s">
        <v>31</v>
      </c>
      <c r="M471" s="94"/>
    </row>
    <row r="472" spans="1:13" x14ac:dyDescent="0.2">
      <c r="A472" s="94">
        <v>3470</v>
      </c>
      <c r="B472" t="s">
        <v>382</v>
      </c>
      <c r="C472" t="s">
        <v>1792</v>
      </c>
      <c r="D472" t="s">
        <v>31</v>
      </c>
      <c r="F472">
        <v>3683</v>
      </c>
      <c r="G472" s="96" t="s">
        <v>366</v>
      </c>
      <c r="H472" t="s">
        <v>31</v>
      </c>
      <c r="M472" s="94"/>
    </row>
    <row r="473" spans="1:13" x14ac:dyDescent="0.2">
      <c r="A473" s="94">
        <v>3471</v>
      </c>
      <c r="B473" t="s">
        <v>383</v>
      </c>
      <c r="C473" t="s">
        <v>1792</v>
      </c>
      <c r="D473" t="s">
        <v>31</v>
      </c>
      <c r="F473">
        <v>3684</v>
      </c>
      <c r="G473" s="96" t="s">
        <v>366</v>
      </c>
      <c r="H473" t="s">
        <v>31</v>
      </c>
      <c r="M473" s="94"/>
    </row>
    <row r="474" spans="1:13" x14ac:dyDescent="0.2">
      <c r="A474" s="94">
        <v>3472</v>
      </c>
      <c r="B474" t="s">
        <v>1715</v>
      </c>
      <c r="C474" t="s">
        <v>77</v>
      </c>
      <c r="D474" t="s">
        <v>31</v>
      </c>
      <c r="F474">
        <v>3691</v>
      </c>
      <c r="G474" s="96" t="s">
        <v>366</v>
      </c>
      <c r="H474" t="s">
        <v>31</v>
      </c>
      <c r="M474" s="94"/>
    </row>
    <row r="475" spans="1:13" x14ac:dyDescent="0.2">
      <c r="A475" s="94">
        <v>3481</v>
      </c>
      <c r="B475" t="s">
        <v>384</v>
      </c>
      <c r="C475" t="s">
        <v>1792</v>
      </c>
      <c r="D475" t="s">
        <v>31</v>
      </c>
      <c r="F475">
        <v>3701</v>
      </c>
      <c r="G475" s="96" t="s">
        <v>1792</v>
      </c>
      <c r="H475" t="s">
        <v>31</v>
      </c>
      <c r="M475" s="94"/>
    </row>
    <row r="476" spans="1:13" x14ac:dyDescent="0.2">
      <c r="A476" s="94">
        <v>3484</v>
      </c>
      <c r="B476" t="s">
        <v>385</v>
      </c>
      <c r="C476" t="s">
        <v>1792</v>
      </c>
      <c r="D476" t="s">
        <v>31</v>
      </c>
      <c r="F476">
        <v>3702</v>
      </c>
      <c r="G476" s="96" t="s">
        <v>92</v>
      </c>
      <c r="H476" t="s">
        <v>31</v>
      </c>
      <c r="M476" s="94"/>
    </row>
    <row r="477" spans="1:13" x14ac:dyDescent="0.2">
      <c r="A477" s="94">
        <v>3491</v>
      </c>
      <c r="B477" t="s">
        <v>386</v>
      </c>
      <c r="C477" t="s">
        <v>2209</v>
      </c>
      <c r="D477" t="s">
        <v>31</v>
      </c>
      <c r="F477">
        <v>3704</v>
      </c>
      <c r="G477" s="96" t="s">
        <v>77</v>
      </c>
      <c r="H477" t="s">
        <v>31</v>
      </c>
      <c r="M477" s="94"/>
    </row>
    <row r="478" spans="1:13" x14ac:dyDescent="0.2">
      <c r="A478" s="94">
        <v>3492</v>
      </c>
      <c r="B478" t="s">
        <v>2077</v>
      </c>
      <c r="C478" t="s">
        <v>2209</v>
      </c>
      <c r="D478" t="s">
        <v>31</v>
      </c>
      <c r="F478">
        <v>3710</v>
      </c>
      <c r="G478" s="96" t="s">
        <v>77</v>
      </c>
      <c r="H478" t="s">
        <v>31</v>
      </c>
      <c r="M478" s="94"/>
    </row>
    <row r="479" spans="1:13" x14ac:dyDescent="0.2">
      <c r="A479" s="94">
        <v>3493</v>
      </c>
      <c r="B479" t="s">
        <v>1733</v>
      </c>
      <c r="C479" t="s">
        <v>2209</v>
      </c>
      <c r="D479" t="s">
        <v>31</v>
      </c>
      <c r="F479">
        <v>3712</v>
      </c>
      <c r="G479" s="96" t="s">
        <v>77</v>
      </c>
      <c r="H479" t="s">
        <v>31</v>
      </c>
      <c r="M479" s="94"/>
    </row>
    <row r="480" spans="1:13" x14ac:dyDescent="0.2">
      <c r="A480" s="94">
        <v>3494</v>
      </c>
      <c r="B480" t="s">
        <v>387</v>
      </c>
      <c r="C480" t="s">
        <v>2209</v>
      </c>
      <c r="D480" t="s">
        <v>31</v>
      </c>
      <c r="F480">
        <v>3714</v>
      </c>
      <c r="G480" s="96" t="s">
        <v>77</v>
      </c>
      <c r="H480" t="s">
        <v>31</v>
      </c>
      <c r="M480" s="94"/>
    </row>
    <row r="481" spans="1:13" x14ac:dyDescent="0.2">
      <c r="A481" s="94">
        <v>3495</v>
      </c>
      <c r="B481" t="s">
        <v>388</v>
      </c>
      <c r="C481" t="s">
        <v>2209</v>
      </c>
      <c r="D481" t="s">
        <v>31</v>
      </c>
      <c r="F481">
        <v>3720</v>
      </c>
      <c r="G481" s="96" t="s">
        <v>77</v>
      </c>
      <c r="H481" t="s">
        <v>31</v>
      </c>
      <c r="M481" s="94"/>
    </row>
    <row r="482" spans="1:13" x14ac:dyDescent="0.2">
      <c r="A482" s="94">
        <v>3500</v>
      </c>
      <c r="B482" t="s">
        <v>389</v>
      </c>
      <c r="C482" t="s">
        <v>2205</v>
      </c>
      <c r="D482" t="s">
        <v>31</v>
      </c>
      <c r="F482">
        <v>3722</v>
      </c>
      <c r="G482" s="96" t="s">
        <v>400</v>
      </c>
      <c r="H482" t="s">
        <v>31</v>
      </c>
      <c r="M482" s="94"/>
    </row>
    <row r="483" spans="1:13" x14ac:dyDescent="0.2">
      <c r="A483" s="94">
        <v>3508</v>
      </c>
      <c r="B483" t="s">
        <v>390</v>
      </c>
      <c r="C483" t="s">
        <v>2209</v>
      </c>
      <c r="D483" t="s">
        <v>31</v>
      </c>
      <c r="F483">
        <v>3730</v>
      </c>
      <c r="G483" s="96" t="s">
        <v>400</v>
      </c>
      <c r="H483" t="s">
        <v>31</v>
      </c>
      <c r="M483" s="94"/>
    </row>
    <row r="484" spans="1:13" x14ac:dyDescent="0.2">
      <c r="A484" s="94">
        <v>3511</v>
      </c>
      <c r="B484" t="s">
        <v>391</v>
      </c>
      <c r="C484" t="s">
        <v>2209</v>
      </c>
      <c r="D484" t="s">
        <v>31</v>
      </c>
      <c r="F484">
        <v>3741</v>
      </c>
      <c r="G484" s="96" t="s">
        <v>77</v>
      </c>
      <c r="H484" t="s">
        <v>31</v>
      </c>
      <c r="M484" s="94"/>
    </row>
    <row r="485" spans="1:13" x14ac:dyDescent="0.2">
      <c r="A485" s="94">
        <v>3512</v>
      </c>
      <c r="B485" t="s">
        <v>1732</v>
      </c>
      <c r="C485" t="s">
        <v>2209</v>
      </c>
      <c r="D485" t="s">
        <v>31</v>
      </c>
      <c r="F485">
        <v>3743</v>
      </c>
      <c r="G485" s="96" t="s">
        <v>400</v>
      </c>
      <c r="H485" t="s">
        <v>31</v>
      </c>
      <c r="M485" s="94"/>
    </row>
    <row r="486" spans="1:13" x14ac:dyDescent="0.2">
      <c r="A486" s="94">
        <v>3512</v>
      </c>
      <c r="B486" t="s">
        <v>1736</v>
      </c>
      <c r="C486" t="s">
        <v>2209</v>
      </c>
      <c r="D486" t="s">
        <v>31</v>
      </c>
      <c r="F486">
        <v>3744</v>
      </c>
      <c r="G486" s="96" t="s">
        <v>400</v>
      </c>
      <c r="H486" t="s">
        <v>31</v>
      </c>
      <c r="M486" s="94"/>
    </row>
    <row r="487" spans="1:13" x14ac:dyDescent="0.2">
      <c r="A487" s="94">
        <v>3521</v>
      </c>
      <c r="B487" t="s">
        <v>1739</v>
      </c>
      <c r="C487" t="s">
        <v>2209</v>
      </c>
      <c r="D487" t="s">
        <v>31</v>
      </c>
      <c r="F487">
        <v>3751</v>
      </c>
      <c r="G487" s="96" t="s">
        <v>400</v>
      </c>
      <c r="H487" t="s">
        <v>31</v>
      </c>
      <c r="M487" s="94"/>
    </row>
    <row r="488" spans="1:13" x14ac:dyDescent="0.2">
      <c r="A488" s="94">
        <v>3522</v>
      </c>
      <c r="B488" t="s">
        <v>1735</v>
      </c>
      <c r="C488" t="s">
        <v>2209</v>
      </c>
      <c r="D488" t="s">
        <v>31</v>
      </c>
      <c r="F488">
        <v>3753</v>
      </c>
      <c r="G488" s="96" t="s">
        <v>400</v>
      </c>
      <c r="H488" t="s">
        <v>31</v>
      </c>
      <c r="M488" s="94"/>
    </row>
    <row r="489" spans="1:13" x14ac:dyDescent="0.2">
      <c r="A489" s="94">
        <v>3525</v>
      </c>
      <c r="B489" t="s">
        <v>392</v>
      </c>
      <c r="C489" t="s">
        <v>457</v>
      </c>
      <c r="D489" t="s">
        <v>31</v>
      </c>
      <c r="F489">
        <v>3754</v>
      </c>
      <c r="G489" s="96" t="s">
        <v>400</v>
      </c>
      <c r="H489" t="s">
        <v>31</v>
      </c>
      <c r="M489" s="94"/>
    </row>
    <row r="490" spans="1:13" x14ac:dyDescent="0.2">
      <c r="A490" s="94">
        <v>3532</v>
      </c>
      <c r="B490" t="s">
        <v>393</v>
      </c>
      <c r="C490" t="s">
        <v>2209</v>
      </c>
      <c r="D490" t="s">
        <v>31</v>
      </c>
      <c r="F490">
        <v>3762</v>
      </c>
      <c r="G490" s="96" t="s">
        <v>441</v>
      </c>
      <c r="H490" t="s">
        <v>31</v>
      </c>
      <c r="M490" s="94"/>
    </row>
    <row r="491" spans="1:13" x14ac:dyDescent="0.2">
      <c r="A491" s="94">
        <v>3541</v>
      </c>
      <c r="B491" t="s">
        <v>394</v>
      </c>
      <c r="C491" t="s">
        <v>2209</v>
      </c>
      <c r="D491" t="s">
        <v>31</v>
      </c>
      <c r="F491">
        <v>3763</v>
      </c>
      <c r="G491" s="96" t="s">
        <v>400</v>
      </c>
      <c r="H491" t="s">
        <v>31</v>
      </c>
      <c r="M491" s="94"/>
    </row>
    <row r="492" spans="1:13" x14ac:dyDescent="0.2">
      <c r="A492" s="94">
        <v>3542</v>
      </c>
      <c r="B492" t="s">
        <v>395</v>
      </c>
      <c r="C492" t="s">
        <v>2209</v>
      </c>
      <c r="D492" t="s">
        <v>31</v>
      </c>
      <c r="F492">
        <v>3800</v>
      </c>
      <c r="G492" s="96" t="s">
        <v>457</v>
      </c>
      <c r="H492" t="s">
        <v>31</v>
      </c>
      <c r="M492" s="94"/>
    </row>
    <row r="493" spans="1:13" x14ac:dyDescent="0.2">
      <c r="A493" s="94">
        <v>3542</v>
      </c>
      <c r="B493" t="s">
        <v>1734</v>
      </c>
      <c r="C493" t="s">
        <v>2209</v>
      </c>
      <c r="D493" t="s">
        <v>31</v>
      </c>
      <c r="F493">
        <v>3804</v>
      </c>
      <c r="G493" s="96" t="s">
        <v>457</v>
      </c>
      <c r="H493" t="s">
        <v>31</v>
      </c>
      <c r="M493" s="94"/>
    </row>
    <row r="494" spans="1:13" x14ac:dyDescent="0.2">
      <c r="A494" s="94">
        <v>3543</v>
      </c>
      <c r="B494" t="s">
        <v>396</v>
      </c>
      <c r="C494" t="s">
        <v>2209</v>
      </c>
      <c r="D494" t="s">
        <v>31</v>
      </c>
      <c r="F494">
        <v>3812</v>
      </c>
      <c r="G494" s="96" t="s">
        <v>441</v>
      </c>
      <c r="H494" t="s">
        <v>31</v>
      </c>
      <c r="M494" s="94"/>
    </row>
    <row r="495" spans="1:13" x14ac:dyDescent="0.2">
      <c r="A495" s="94">
        <v>3550</v>
      </c>
      <c r="B495" t="s">
        <v>397</v>
      </c>
      <c r="C495" t="s">
        <v>2209</v>
      </c>
      <c r="D495" t="s">
        <v>31</v>
      </c>
      <c r="F495">
        <v>3813</v>
      </c>
      <c r="G495" s="96" t="s">
        <v>441</v>
      </c>
      <c r="H495" t="s">
        <v>31</v>
      </c>
      <c r="M495" s="94"/>
    </row>
    <row r="496" spans="1:13" x14ac:dyDescent="0.2">
      <c r="A496" s="94">
        <v>3552</v>
      </c>
      <c r="B496" t="s">
        <v>398</v>
      </c>
      <c r="C496" t="s">
        <v>2209</v>
      </c>
      <c r="D496" t="s">
        <v>31</v>
      </c>
      <c r="F496">
        <v>3820</v>
      </c>
      <c r="G496" s="96" t="s">
        <v>441</v>
      </c>
      <c r="H496" t="s">
        <v>31</v>
      </c>
      <c r="M496" s="94"/>
    </row>
    <row r="497" spans="1:13" x14ac:dyDescent="0.2">
      <c r="A497" s="94">
        <v>3552</v>
      </c>
      <c r="B497" t="s">
        <v>1738</v>
      </c>
      <c r="C497" t="s">
        <v>2209</v>
      </c>
      <c r="D497" t="s">
        <v>31</v>
      </c>
      <c r="F497">
        <v>3822</v>
      </c>
      <c r="G497" s="96" t="s">
        <v>441</v>
      </c>
      <c r="H497" t="s">
        <v>31</v>
      </c>
      <c r="M497" s="94"/>
    </row>
    <row r="498" spans="1:13" x14ac:dyDescent="0.2">
      <c r="A498" s="94">
        <v>3552</v>
      </c>
      <c r="B498" t="s">
        <v>1741</v>
      </c>
      <c r="C498" t="s">
        <v>2209</v>
      </c>
      <c r="D498" t="s">
        <v>31</v>
      </c>
      <c r="F498">
        <v>3830</v>
      </c>
      <c r="G498" s="96" t="s">
        <v>441</v>
      </c>
      <c r="H498" t="s">
        <v>31</v>
      </c>
      <c r="M498" s="94"/>
    </row>
    <row r="499" spans="1:13" x14ac:dyDescent="0.2">
      <c r="A499" s="94">
        <v>3562</v>
      </c>
      <c r="B499" t="s">
        <v>1740</v>
      </c>
      <c r="C499" t="s">
        <v>2209</v>
      </c>
      <c r="D499" t="s">
        <v>31</v>
      </c>
      <c r="F499">
        <v>3834</v>
      </c>
      <c r="G499" s="96" t="s">
        <v>441</v>
      </c>
      <c r="H499" t="s">
        <v>31</v>
      </c>
      <c r="M499" s="94"/>
    </row>
    <row r="500" spans="1:13" x14ac:dyDescent="0.2">
      <c r="A500" s="94">
        <v>3571</v>
      </c>
      <c r="B500" t="s">
        <v>399</v>
      </c>
      <c r="C500" t="s">
        <v>400</v>
      </c>
      <c r="D500" t="s">
        <v>31</v>
      </c>
      <c r="F500">
        <v>3841</v>
      </c>
      <c r="G500" s="96" t="s">
        <v>441</v>
      </c>
      <c r="H500" t="s">
        <v>31</v>
      </c>
      <c r="M500" s="94"/>
    </row>
    <row r="501" spans="1:13" x14ac:dyDescent="0.2">
      <c r="A501" s="94">
        <v>3572</v>
      </c>
      <c r="B501" t="s">
        <v>2078</v>
      </c>
      <c r="C501" t="s">
        <v>2209</v>
      </c>
      <c r="D501" t="s">
        <v>31</v>
      </c>
      <c r="F501">
        <v>3842</v>
      </c>
      <c r="G501" s="96" t="s">
        <v>441</v>
      </c>
      <c r="H501" t="s">
        <v>31</v>
      </c>
      <c r="M501" s="94"/>
    </row>
    <row r="502" spans="1:13" x14ac:dyDescent="0.2">
      <c r="A502" s="94">
        <v>3573</v>
      </c>
      <c r="B502" t="s">
        <v>1725</v>
      </c>
      <c r="C502" t="s">
        <v>400</v>
      </c>
      <c r="D502" t="s">
        <v>31</v>
      </c>
      <c r="F502">
        <v>3843</v>
      </c>
      <c r="G502" s="96" t="s">
        <v>441</v>
      </c>
      <c r="H502" t="s">
        <v>31</v>
      </c>
      <c r="M502" s="94"/>
    </row>
    <row r="503" spans="1:13" x14ac:dyDescent="0.2">
      <c r="A503" s="94">
        <v>3580</v>
      </c>
      <c r="B503" t="s">
        <v>400</v>
      </c>
      <c r="C503" t="s">
        <v>400</v>
      </c>
      <c r="D503" t="s">
        <v>31</v>
      </c>
      <c r="F503">
        <v>3844</v>
      </c>
      <c r="G503" s="96" t="s">
        <v>441</v>
      </c>
      <c r="H503" t="s">
        <v>31</v>
      </c>
      <c r="M503" s="94"/>
    </row>
    <row r="504" spans="1:13" x14ac:dyDescent="0.2">
      <c r="A504" s="94">
        <v>3580</v>
      </c>
      <c r="B504" t="s">
        <v>2075</v>
      </c>
      <c r="C504" t="s">
        <v>400</v>
      </c>
      <c r="D504" t="s">
        <v>31</v>
      </c>
      <c r="F504">
        <v>3851</v>
      </c>
      <c r="G504" s="96" t="s">
        <v>441</v>
      </c>
      <c r="H504" t="s">
        <v>31</v>
      </c>
      <c r="M504" s="94"/>
    </row>
    <row r="505" spans="1:13" x14ac:dyDescent="0.2">
      <c r="A505" s="94">
        <v>3591</v>
      </c>
      <c r="B505" t="s">
        <v>401</v>
      </c>
      <c r="C505" t="s">
        <v>400</v>
      </c>
      <c r="D505" t="s">
        <v>31</v>
      </c>
      <c r="F505">
        <v>3852</v>
      </c>
      <c r="G505" s="96" t="s">
        <v>441</v>
      </c>
      <c r="H505" t="s">
        <v>31</v>
      </c>
      <c r="M505" s="94"/>
    </row>
    <row r="506" spans="1:13" x14ac:dyDescent="0.2">
      <c r="A506" s="94">
        <v>3592</v>
      </c>
      <c r="B506" t="s">
        <v>402</v>
      </c>
      <c r="C506" t="s">
        <v>400</v>
      </c>
      <c r="D506" t="s">
        <v>31</v>
      </c>
      <c r="F506">
        <v>3860</v>
      </c>
      <c r="G506" s="96" t="s">
        <v>470</v>
      </c>
      <c r="H506" t="s">
        <v>31</v>
      </c>
      <c r="M506" s="94"/>
    </row>
    <row r="507" spans="1:13" x14ac:dyDescent="0.2">
      <c r="A507" s="94">
        <v>3593</v>
      </c>
      <c r="B507" t="s">
        <v>1822</v>
      </c>
      <c r="C507" t="s">
        <v>457</v>
      </c>
      <c r="D507" t="s">
        <v>31</v>
      </c>
      <c r="F507">
        <v>3861</v>
      </c>
      <c r="G507" s="96" t="s">
        <v>470</v>
      </c>
      <c r="H507" t="s">
        <v>31</v>
      </c>
      <c r="M507" s="94"/>
    </row>
    <row r="508" spans="1:13" x14ac:dyDescent="0.2">
      <c r="A508" s="94">
        <v>3595</v>
      </c>
      <c r="B508" t="s">
        <v>403</v>
      </c>
      <c r="C508" t="s">
        <v>400</v>
      </c>
      <c r="D508" t="s">
        <v>31</v>
      </c>
      <c r="F508">
        <v>3862</v>
      </c>
      <c r="G508" s="96" t="s">
        <v>470</v>
      </c>
      <c r="H508" t="s">
        <v>31</v>
      </c>
      <c r="M508" s="94"/>
    </row>
    <row r="509" spans="1:13" x14ac:dyDescent="0.2">
      <c r="A509" s="94">
        <v>3601</v>
      </c>
      <c r="B509" t="s">
        <v>404</v>
      </c>
      <c r="C509" t="s">
        <v>2209</v>
      </c>
      <c r="D509" t="s">
        <v>31</v>
      </c>
      <c r="F509">
        <v>3863</v>
      </c>
      <c r="G509" s="96" t="s">
        <v>470</v>
      </c>
      <c r="H509" t="s">
        <v>31</v>
      </c>
      <c r="M509" s="94"/>
    </row>
    <row r="510" spans="1:13" x14ac:dyDescent="0.2">
      <c r="A510" s="94">
        <v>3602</v>
      </c>
      <c r="B510" t="s">
        <v>1737</v>
      </c>
      <c r="C510" t="s">
        <v>2209</v>
      </c>
      <c r="D510" t="s">
        <v>31</v>
      </c>
      <c r="F510">
        <v>3871</v>
      </c>
      <c r="G510" s="96" t="s">
        <v>470</v>
      </c>
      <c r="H510" t="s">
        <v>31</v>
      </c>
      <c r="M510" s="94"/>
    </row>
    <row r="511" spans="1:13" x14ac:dyDescent="0.2">
      <c r="A511" s="94">
        <v>3610</v>
      </c>
      <c r="B511" t="s">
        <v>405</v>
      </c>
      <c r="C511" t="s">
        <v>2209</v>
      </c>
      <c r="D511" t="s">
        <v>31</v>
      </c>
      <c r="F511">
        <v>3872</v>
      </c>
      <c r="G511" s="96" t="s">
        <v>470</v>
      </c>
      <c r="H511" t="s">
        <v>31</v>
      </c>
      <c r="M511" s="94"/>
    </row>
    <row r="512" spans="1:13" x14ac:dyDescent="0.2">
      <c r="A512" s="94">
        <v>3613</v>
      </c>
      <c r="B512" t="s">
        <v>406</v>
      </c>
      <c r="C512" t="s">
        <v>2209</v>
      </c>
      <c r="D512" t="s">
        <v>31</v>
      </c>
      <c r="F512">
        <v>3874</v>
      </c>
      <c r="G512" s="96" t="s">
        <v>470</v>
      </c>
      <c r="H512" t="s">
        <v>31</v>
      </c>
      <c r="M512" s="94"/>
    </row>
    <row r="513" spans="1:13" x14ac:dyDescent="0.2">
      <c r="A513" s="94">
        <v>3620</v>
      </c>
      <c r="B513" t="s">
        <v>407</v>
      </c>
      <c r="C513" t="s">
        <v>2209</v>
      </c>
      <c r="D513" t="s">
        <v>31</v>
      </c>
      <c r="F513">
        <v>3900</v>
      </c>
      <c r="G513" s="96" t="s">
        <v>457</v>
      </c>
      <c r="H513" t="s">
        <v>31</v>
      </c>
      <c r="M513" s="94"/>
    </row>
    <row r="514" spans="1:13" x14ac:dyDescent="0.2">
      <c r="A514" s="94">
        <v>3622</v>
      </c>
      <c r="B514" t="s">
        <v>408</v>
      </c>
      <c r="C514" t="s">
        <v>2209</v>
      </c>
      <c r="D514" t="s">
        <v>31</v>
      </c>
      <c r="F514">
        <v>3902</v>
      </c>
      <c r="G514" s="96" t="s">
        <v>441</v>
      </c>
      <c r="H514" t="s">
        <v>31</v>
      </c>
      <c r="M514" s="94"/>
    </row>
    <row r="515" spans="1:13" x14ac:dyDescent="0.2">
      <c r="A515" s="94">
        <v>3623</v>
      </c>
      <c r="B515" t="s">
        <v>1820</v>
      </c>
      <c r="C515" t="s">
        <v>457</v>
      </c>
      <c r="D515" t="s">
        <v>31</v>
      </c>
      <c r="F515">
        <v>3903</v>
      </c>
      <c r="G515" s="96" t="s">
        <v>457</v>
      </c>
      <c r="H515" t="s">
        <v>31</v>
      </c>
      <c r="M515" s="94"/>
    </row>
    <row r="516" spans="1:13" x14ac:dyDescent="0.2">
      <c r="A516" s="94">
        <v>3631</v>
      </c>
      <c r="B516" t="s">
        <v>1819</v>
      </c>
      <c r="C516" t="s">
        <v>457</v>
      </c>
      <c r="D516" t="s">
        <v>31</v>
      </c>
      <c r="F516">
        <v>3910</v>
      </c>
      <c r="G516" s="96" t="s">
        <v>457</v>
      </c>
      <c r="H516" t="s">
        <v>31</v>
      </c>
      <c r="M516" s="94"/>
    </row>
    <row r="517" spans="1:13" x14ac:dyDescent="0.2">
      <c r="A517" s="94">
        <v>3631</v>
      </c>
      <c r="B517" t="s">
        <v>409</v>
      </c>
      <c r="C517" t="s">
        <v>457</v>
      </c>
      <c r="D517" t="s">
        <v>31</v>
      </c>
      <c r="F517">
        <v>3911</v>
      </c>
      <c r="G517" s="96" t="s">
        <v>457</v>
      </c>
      <c r="H517" t="s">
        <v>31</v>
      </c>
      <c r="M517" s="94"/>
    </row>
    <row r="518" spans="1:13" x14ac:dyDescent="0.2">
      <c r="A518" s="94">
        <v>3632</v>
      </c>
      <c r="B518" t="s">
        <v>2097</v>
      </c>
      <c r="C518" t="s">
        <v>457</v>
      </c>
      <c r="D518" t="s">
        <v>31</v>
      </c>
      <c r="F518">
        <v>3912</v>
      </c>
      <c r="G518" s="96" t="s">
        <v>457</v>
      </c>
      <c r="H518" t="s">
        <v>31</v>
      </c>
      <c r="M518" s="94"/>
    </row>
    <row r="519" spans="1:13" x14ac:dyDescent="0.2">
      <c r="A519" s="94">
        <v>3633</v>
      </c>
      <c r="B519" t="s">
        <v>410</v>
      </c>
      <c r="C519" t="s">
        <v>457</v>
      </c>
      <c r="D519" t="s">
        <v>31</v>
      </c>
      <c r="F519">
        <v>3913</v>
      </c>
      <c r="G519" s="96" t="s">
        <v>457</v>
      </c>
      <c r="H519" t="s">
        <v>31</v>
      </c>
      <c r="M519" s="94"/>
    </row>
    <row r="520" spans="1:13" x14ac:dyDescent="0.2">
      <c r="A520" s="94">
        <v>3641</v>
      </c>
      <c r="B520" t="s">
        <v>1731</v>
      </c>
      <c r="C520" t="s">
        <v>2209</v>
      </c>
      <c r="D520" t="s">
        <v>31</v>
      </c>
      <c r="F520">
        <v>3914</v>
      </c>
      <c r="G520" s="96" t="s">
        <v>457</v>
      </c>
      <c r="H520" t="s">
        <v>31</v>
      </c>
      <c r="M520" s="94"/>
    </row>
    <row r="521" spans="1:13" x14ac:dyDescent="0.2">
      <c r="A521" s="94">
        <v>3642</v>
      </c>
      <c r="B521" t="s">
        <v>1750</v>
      </c>
      <c r="C521" t="s">
        <v>366</v>
      </c>
      <c r="D521" t="s">
        <v>31</v>
      </c>
      <c r="F521">
        <v>3920</v>
      </c>
      <c r="G521" s="96" t="s">
        <v>457</v>
      </c>
      <c r="H521" t="s">
        <v>31</v>
      </c>
      <c r="M521" s="94"/>
    </row>
    <row r="522" spans="1:13" x14ac:dyDescent="0.2">
      <c r="A522" s="94">
        <v>3643</v>
      </c>
      <c r="B522" t="s">
        <v>411</v>
      </c>
      <c r="C522" t="s">
        <v>2209</v>
      </c>
      <c r="D522" t="s">
        <v>31</v>
      </c>
      <c r="F522">
        <v>3921</v>
      </c>
      <c r="G522" s="96" t="s">
        <v>457</v>
      </c>
      <c r="H522" t="s">
        <v>31</v>
      </c>
      <c r="M522" s="94"/>
    </row>
    <row r="523" spans="1:13" x14ac:dyDescent="0.2">
      <c r="A523" s="94">
        <v>3644</v>
      </c>
      <c r="B523" t="s">
        <v>412</v>
      </c>
      <c r="C523" t="s">
        <v>366</v>
      </c>
      <c r="D523" t="s">
        <v>31</v>
      </c>
      <c r="F523">
        <v>3922</v>
      </c>
      <c r="G523" s="96" t="s">
        <v>470</v>
      </c>
      <c r="H523" t="s">
        <v>31</v>
      </c>
      <c r="M523" s="94"/>
    </row>
    <row r="524" spans="1:13" x14ac:dyDescent="0.2">
      <c r="A524" s="94">
        <v>3650</v>
      </c>
      <c r="B524" t="s">
        <v>413</v>
      </c>
      <c r="C524" t="s">
        <v>366</v>
      </c>
      <c r="D524" t="s">
        <v>31</v>
      </c>
      <c r="F524">
        <v>3925</v>
      </c>
      <c r="G524" s="96" t="s">
        <v>457</v>
      </c>
      <c r="H524" t="s">
        <v>31</v>
      </c>
      <c r="M524" s="94"/>
    </row>
    <row r="525" spans="1:13" x14ac:dyDescent="0.2">
      <c r="A525" s="94">
        <v>3652</v>
      </c>
      <c r="B525" t="s">
        <v>414</v>
      </c>
      <c r="C525" t="s">
        <v>366</v>
      </c>
      <c r="D525" t="s">
        <v>31</v>
      </c>
      <c r="F525">
        <v>3931</v>
      </c>
      <c r="G525" s="96" t="s">
        <v>457</v>
      </c>
      <c r="H525" t="s">
        <v>31</v>
      </c>
      <c r="M525" s="94"/>
    </row>
    <row r="526" spans="1:13" x14ac:dyDescent="0.2">
      <c r="A526" s="94">
        <v>3653</v>
      </c>
      <c r="B526" t="s">
        <v>415</v>
      </c>
      <c r="C526" t="s">
        <v>366</v>
      </c>
      <c r="D526" t="s">
        <v>31</v>
      </c>
      <c r="F526">
        <v>3932</v>
      </c>
      <c r="G526" s="96" t="s">
        <v>470</v>
      </c>
      <c r="H526" t="s">
        <v>31</v>
      </c>
      <c r="M526" s="94"/>
    </row>
    <row r="527" spans="1:13" x14ac:dyDescent="0.2">
      <c r="A527" s="94">
        <v>3654</v>
      </c>
      <c r="B527" t="s">
        <v>416</v>
      </c>
      <c r="C527" t="s">
        <v>366</v>
      </c>
      <c r="D527" t="s">
        <v>31</v>
      </c>
      <c r="F527">
        <v>3942</v>
      </c>
      <c r="G527" s="96" t="s">
        <v>470</v>
      </c>
      <c r="H527" t="s">
        <v>31</v>
      </c>
      <c r="M527" s="94"/>
    </row>
    <row r="528" spans="1:13" x14ac:dyDescent="0.2">
      <c r="A528" s="94">
        <v>3660</v>
      </c>
      <c r="B528" t="s">
        <v>417</v>
      </c>
      <c r="C528" t="s">
        <v>366</v>
      </c>
      <c r="D528" t="s">
        <v>31</v>
      </c>
      <c r="F528">
        <v>3943</v>
      </c>
      <c r="G528" s="96" t="s">
        <v>470</v>
      </c>
      <c r="H528" t="s">
        <v>31</v>
      </c>
      <c r="M528" s="94"/>
    </row>
    <row r="529" spans="1:13" x14ac:dyDescent="0.2">
      <c r="A529" s="94">
        <v>3661</v>
      </c>
      <c r="B529" t="s">
        <v>1745</v>
      </c>
      <c r="C529" t="s">
        <v>366</v>
      </c>
      <c r="D529" t="s">
        <v>31</v>
      </c>
      <c r="F529">
        <v>3945</v>
      </c>
      <c r="G529" s="96" t="s">
        <v>470</v>
      </c>
      <c r="H529" t="s">
        <v>31</v>
      </c>
      <c r="M529" s="94"/>
    </row>
    <row r="530" spans="1:13" x14ac:dyDescent="0.2">
      <c r="A530" s="94">
        <v>3662</v>
      </c>
      <c r="B530" t="s">
        <v>1748</v>
      </c>
      <c r="C530" t="s">
        <v>366</v>
      </c>
      <c r="D530" t="s">
        <v>31</v>
      </c>
      <c r="F530">
        <v>3950</v>
      </c>
      <c r="G530" s="96" t="s">
        <v>470</v>
      </c>
      <c r="H530" t="s">
        <v>31</v>
      </c>
      <c r="M530" s="94"/>
    </row>
    <row r="531" spans="1:13" x14ac:dyDescent="0.2">
      <c r="A531" s="94">
        <v>3664</v>
      </c>
      <c r="B531" t="s">
        <v>418</v>
      </c>
      <c r="C531" t="s">
        <v>457</v>
      </c>
      <c r="D531" t="s">
        <v>31</v>
      </c>
      <c r="F531">
        <v>3961</v>
      </c>
      <c r="G531" s="96" t="s">
        <v>470</v>
      </c>
      <c r="H531" t="s">
        <v>31</v>
      </c>
      <c r="M531" s="94"/>
    </row>
    <row r="532" spans="1:13" x14ac:dyDescent="0.2">
      <c r="A532" s="94">
        <v>3665</v>
      </c>
      <c r="B532" t="s">
        <v>1818</v>
      </c>
      <c r="C532" t="s">
        <v>457</v>
      </c>
      <c r="D532" t="s">
        <v>31</v>
      </c>
      <c r="F532">
        <v>3970</v>
      </c>
      <c r="G532" s="96" t="s">
        <v>470</v>
      </c>
      <c r="H532" t="s">
        <v>31</v>
      </c>
      <c r="M532" s="94"/>
    </row>
    <row r="533" spans="1:13" x14ac:dyDescent="0.2">
      <c r="A533" s="94">
        <v>3665</v>
      </c>
      <c r="B533" t="s">
        <v>419</v>
      </c>
      <c r="C533" t="s">
        <v>457</v>
      </c>
      <c r="D533" t="s">
        <v>31</v>
      </c>
      <c r="F533">
        <v>3971</v>
      </c>
      <c r="G533" s="96" t="s">
        <v>470</v>
      </c>
      <c r="H533" t="s">
        <v>31</v>
      </c>
      <c r="M533" s="94"/>
    </row>
    <row r="534" spans="1:13" x14ac:dyDescent="0.2">
      <c r="A534" s="94">
        <v>3671</v>
      </c>
      <c r="B534" t="s">
        <v>420</v>
      </c>
      <c r="C534" t="s">
        <v>366</v>
      </c>
      <c r="D534" t="s">
        <v>31</v>
      </c>
      <c r="F534">
        <v>3972</v>
      </c>
      <c r="G534" s="96" t="s">
        <v>470</v>
      </c>
      <c r="H534" t="s">
        <v>31</v>
      </c>
      <c r="M534" s="94"/>
    </row>
    <row r="535" spans="1:13" x14ac:dyDescent="0.2">
      <c r="A535" s="94">
        <v>3672</v>
      </c>
      <c r="B535" t="s">
        <v>421</v>
      </c>
      <c r="C535" t="s">
        <v>366</v>
      </c>
      <c r="D535" t="s">
        <v>31</v>
      </c>
      <c r="F535">
        <v>4020</v>
      </c>
      <c r="G535" s="96" t="s">
        <v>2212</v>
      </c>
      <c r="H535" t="s">
        <v>30</v>
      </c>
      <c r="M535" s="94"/>
    </row>
    <row r="536" spans="1:13" x14ac:dyDescent="0.2">
      <c r="A536" s="94">
        <v>3680</v>
      </c>
      <c r="B536" t="s">
        <v>1749</v>
      </c>
      <c r="C536" t="s">
        <v>366</v>
      </c>
      <c r="D536" t="s">
        <v>31</v>
      </c>
      <c r="F536">
        <v>4040</v>
      </c>
      <c r="G536" s="96" t="s">
        <v>1866</v>
      </c>
      <c r="H536" t="s">
        <v>30</v>
      </c>
      <c r="M536" s="94"/>
    </row>
    <row r="537" spans="1:13" x14ac:dyDescent="0.2">
      <c r="A537" s="94">
        <v>3681</v>
      </c>
      <c r="B537" t="s">
        <v>422</v>
      </c>
      <c r="C537" t="s">
        <v>366</v>
      </c>
      <c r="D537" t="s">
        <v>31</v>
      </c>
      <c r="F537">
        <v>4048</v>
      </c>
      <c r="G537" s="96" t="s">
        <v>1866</v>
      </c>
      <c r="H537" t="s">
        <v>30</v>
      </c>
      <c r="M537" s="94"/>
    </row>
    <row r="538" spans="1:13" x14ac:dyDescent="0.2">
      <c r="A538" s="94">
        <v>3683</v>
      </c>
      <c r="B538" t="s">
        <v>423</v>
      </c>
      <c r="C538" t="s">
        <v>366</v>
      </c>
      <c r="D538" t="s">
        <v>31</v>
      </c>
      <c r="F538">
        <v>4050</v>
      </c>
      <c r="G538" s="96" t="s">
        <v>2197</v>
      </c>
      <c r="H538" t="s">
        <v>30</v>
      </c>
      <c r="M538" s="94"/>
    </row>
    <row r="539" spans="1:13" x14ac:dyDescent="0.2">
      <c r="A539" s="94">
        <v>3684</v>
      </c>
      <c r="B539" t="s">
        <v>2083</v>
      </c>
      <c r="C539" t="s">
        <v>366</v>
      </c>
      <c r="D539" t="s">
        <v>31</v>
      </c>
      <c r="F539">
        <v>4053</v>
      </c>
      <c r="G539" s="96" t="s">
        <v>2197</v>
      </c>
      <c r="H539" t="s">
        <v>30</v>
      </c>
      <c r="M539" s="94"/>
    </row>
    <row r="540" spans="1:13" x14ac:dyDescent="0.2">
      <c r="A540" s="94">
        <v>3691</v>
      </c>
      <c r="B540" t="s">
        <v>424</v>
      </c>
      <c r="C540" t="s">
        <v>366</v>
      </c>
      <c r="D540" t="s">
        <v>31</v>
      </c>
      <c r="F540">
        <v>4055</v>
      </c>
      <c r="G540" s="96" t="s">
        <v>2197</v>
      </c>
      <c r="H540" t="s">
        <v>30</v>
      </c>
      <c r="M540" s="94"/>
    </row>
    <row r="541" spans="1:13" x14ac:dyDescent="0.2">
      <c r="A541" s="94">
        <v>3701</v>
      </c>
      <c r="B541" t="s">
        <v>425</v>
      </c>
      <c r="C541" t="s">
        <v>1792</v>
      </c>
      <c r="D541" t="s">
        <v>31</v>
      </c>
      <c r="F541">
        <v>4060</v>
      </c>
      <c r="G541" s="96" t="s">
        <v>2197</v>
      </c>
      <c r="H541" t="s">
        <v>30</v>
      </c>
      <c r="M541" s="94"/>
    </row>
    <row r="542" spans="1:13" x14ac:dyDescent="0.2">
      <c r="A542" s="94">
        <v>3702</v>
      </c>
      <c r="B542" t="s">
        <v>1729</v>
      </c>
      <c r="C542" t="s">
        <v>92</v>
      </c>
      <c r="D542" t="s">
        <v>31</v>
      </c>
      <c r="F542">
        <v>4061</v>
      </c>
      <c r="G542" s="96" t="s">
        <v>2197</v>
      </c>
      <c r="H542" t="s">
        <v>30</v>
      </c>
      <c r="M542" s="94"/>
    </row>
    <row r="543" spans="1:13" x14ac:dyDescent="0.2">
      <c r="A543" s="94">
        <v>3704</v>
      </c>
      <c r="B543" t="s">
        <v>1714</v>
      </c>
      <c r="C543" t="s">
        <v>77</v>
      </c>
      <c r="D543" t="s">
        <v>31</v>
      </c>
      <c r="F543">
        <v>4062</v>
      </c>
      <c r="G543" s="96" t="s">
        <v>2197</v>
      </c>
      <c r="H543" t="s">
        <v>30</v>
      </c>
      <c r="M543" s="94"/>
    </row>
    <row r="544" spans="1:13" x14ac:dyDescent="0.2">
      <c r="A544" s="94">
        <v>3710</v>
      </c>
      <c r="B544" t="s">
        <v>426</v>
      </c>
      <c r="C544" t="s">
        <v>77</v>
      </c>
      <c r="D544" t="s">
        <v>31</v>
      </c>
      <c r="F544">
        <v>4063</v>
      </c>
      <c r="G544" s="96" t="s">
        <v>2197</v>
      </c>
      <c r="H544" t="s">
        <v>30</v>
      </c>
      <c r="M544" s="94"/>
    </row>
    <row r="545" spans="1:13" x14ac:dyDescent="0.2">
      <c r="A545" s="94">
        <v>3712</v>
      </c>
      <c r="B545" t="s">
        <v>427</v>
      </c>
      <c r="C545" t="s">
        <v>77</v>
      </c>
      <c r="D545" t="s">
        <v>31</v>
      </c>
      <c r="F545">
        <v>4064</v>
      </c>
      <c r="G545" s="96" t="s">
        <v>2197</v>
      </c>
      <c r="H545" t="s">
        <v>30</v>
      </c>
      <c r="M545" s="94"/>
    </row>
    <row r="546" spans="1:13" x14ac:dyDescent="0.2">
      <c r="A546" s="94">
        <v>3714</v>
      </c>
      <c r="B546" t="s">
        <v>429</v>
      </c>
      <c r="C546" t="s">
        <v>77</v>
      </c>
      <c r="D546" t="s">
        <v>31</v>
      </c>
      <c r="F546">
        <v>4070</v>
      </c>
      <c r="G546" s="96" t="s">
        <v>484</v>
      </c>
      <c r="H546" t="s">
        <v>30</v>
      </c>
      <c r="M546" s="94"/>
    </row>
    <row r="547" spans="1:13" x14ac:dyDescent="0.2">
      <c r="A547" s="94">
        <v>3720</v>
      </c>
      <c r="B547" t="s">
        <v>430</v>
      </c>
      <c r="C547" t="s">
        <v>77</v>
      </c>
      <c r="D547" t="s">
        <v>31</v>
      </c>
      <c r="F547">
        <v>4072</v>
      </c>
      <c r="G547" s="96" t="s">
        <v>484</v>
      </c>
      <c r="H547" t="s">
        <v>30</v>
      </c>
      <c r="M547" s="94"/>
    </row>
    <row r="548" spans="1:13" x14ac:dyDescent="0.2">
      <c r="A548" s="94">
        <v>3722</v>
      </c>
      <c r="B548" t="s">
        <v>1726</v>
      </c>
      <c r="C548" t="s">
        <v>400</v>
      </c>
      <c r="D548" t="s">
        <v>31</v>
      </c>
      <c r="F548">
        <v>4073</v>
      </c>
      <c r="G548" s="96" t="s">
        <v>2197</v>
      </c>
      <c r="H548" t="s">
        <v>30</v>
      </c>
      <c r="M548" s="94"/>
    </row>
    <row r="549" spans="1:13" x14ac:dyDescent="0.2">
      <c r="A549" s="94">
        <v>3730</v>
      </c>
      <c r="B549" t="s">
        <v>1720</v>
      </c>
      <c r="C549" t="s">
        <v>400</v>
      </c>
      <c r="D549" t="s">
        <v>31</v>
      </c>
      <c r="F549">
        <v>4074</v>
      </c>
      <c r="G549" s="96" t="s">
        <v>484</v>
      </c>
      <c r="H549" t="s">
        <v>30</v>
      </c>
      <c r="M549" s="94"/>
    </row>
    <row r="550" spans="1:13" x14ac:dyDescent="0.2">
      <c r="A550" s="94">
        <v>3730</v>
      </c>
      <c r="B550" t="s">
        <v>431</v>
      </c>
      <c r="C550" t="s">
        <v>400</v>
      </c>
      <c r="D550" t="s">
        <v>31</v>
      </c>
      <c r="F550">
        <v>4076</v>
      </c>
      <c r="G550" s="96" t="s">
        <v>484</v>
      </c>
      <c r="H550" t="s">
        <v>30</v>
      </c>
      <c r="M550" s="94"/>
    </row>
    <row r="551" spans="1:13" x14ac:dyDescent="0.2">
      <c r="A551" s="94">
        <v>3741</v>
      </c>
      <c r="B551" t="s">
        <v>432</v>
      </c>
      <c r="C551" t="s">
        <v>77</v>
      </c>
      <c r="D551" t="s">
        <v>31</v>
      </c>
      <c r="F551">
        <v>4081</v>
      </c>
      <c r="G551" s="96" t="s">
        <v>484</v>
      </c>
      <c r="H551" t="s">
        <v>30</v>
      </c>
      <c r="M551" s="94"/>
    </row>
    <row r="552" spans="1:13" x14ac:dyDescent="0.2">
      <c r="A552" s="94">
        <v>3743</v>
      </c>
      <c r="B552" t="s">
        <v>433</v>
      </c>
      <c r="C552" t="s">
        <v>400</v>
      </c>
      <c r="D552" t="s">
        <v>31</v>
      </c>
      <c r="F552">
        <v>4082</v>
      </c>
      <c r="G552" s="96" t="s">
        <v>484</v>
      </c>
      <c r="H552" t="s">
        <v>30</v>
      </c>
      <c r="M552" s="94"/>
    </row>
    <row r="553" spans="1:13" x14ac:dyDescent="0.2">
      <c r="A553" s="94">
        <v>3744</v>
      </c>
      <c r="B553" t="s">
        <v>1723</v>
      </c>
      <c r="C553" t="s">
        <v>400</v>
      </c>
      <c r="D553" t="s">
        <v>31</v>
      </c>
      <c r="F553">
        <v>4083</v>
      </c>
      <c r="G553" s="96" t="s">
        <v>484</v>
      </c>
      <c r="H553" t="s">
        <v>30</v>
      </c>
      <c r="M553" s="94"/>
    </row>
    <row r="554" spans="1:13" x14ac:dyDescent="0.2">
      <c r="A554" s="94">
        <v>3751</v>
      </c>
      <c r="B554" t="s">
        <v>434</v>
      </c>
      <c r="C554" t="s">
        <v>400</v>
      </c>
      <c r="D554" t="s">
        <v>31</v>
      </c>
      <c r="F554">
        <v>4084</v>
      </c>
      <c r="G554" s="96" t="s">
        <v>674</v>
      </c>
      <c r="H554" t="s">
        <v>30</v>
      </c>
      <c r="M554" s="94"/>
    </row>
    <row r="555" spans="1:13" x14ac:dyDescent="0.2">
      <c r="A555" s="94">
        <v>3753</v>
      </c>
      <c r="B555" t="s">
        <v>1724</v>
      </c>
      <c r="C555" t="s">
        <v>400</v>
      </c>
      <c r="D555" t="s">
        <v>31</v>
      </c>
      <c r="F555">
        <v>4085</v>
      </c>
      <c r="G555" s="96" t="s">
        <v>704</v>
      </c>
      <c r="H555" t="s">
        <v>30</v>
      </c>
      <c r="M555" s="94"/>
    </row>
    <row r="556" spans="1:13" x14ac:dyDescent="0.2">
      <c r="A556" s="94">
        <v>3754</v>
      </c>
      <c r="B556" t="s">
        <v>1722</v>
      </c>
      <c r="C556" t="s">
        <v>400</v>
      </c>
      <c r="D556" t="s">
        <v>31</v>
      </c>
      <c r="F556">
        <v>4090</v>
      </c>
      <c r="G556" s="96" t="s">
        <v>704</v>
      </c>
      <c r="H556" t="s">
        <v>30</v>
      </c>
      <c r="M556" s="94"/>
    </row>
    <row r="557" spans="1:13" x14ac:dyDescent="0.2">
      <c r="A557" s="94">
        <v>3762</v>
      </c>
      <c r="B557" t="s">
        <v>1796</v>
      </c>
      <c r="C557" t="s">
        <v>441</v>
      </c>
      <c r="D557" t="s">
        <v>31</v>
      </c>
      <c r="F557">
        <v>4091</v>
      </c>
      <c r="G557" s="96" t="s">
        <v>704</v>
      </c>
      <c r="H557" t="s">
        <v>30</v>
      </c>
      <c r="M557" s="94"/>
    </row>
    <row r="558" spans="1:13" x14ac:dyDescent="0.2">
      <c r="A558" s="94">
        <v>3763</v>
      </c>
      <c r="B558" t="s">
        <v>435</v>
      </c>
      <c r="C558" t="s">
        <v>400</v>
      </c>
      <c r="D558" t="s">
        <v>31</v>
      </c>
      <c r="F558">
        <v>4092</v>
      </c>
      <c r="G558" s="96" t="s">
        <v>704</v>
      </c>
      <c r="H558" t="s">
        <v>30</v>
      </c>
      <c r="M558" s="94"/>
    </row>
    <row r="559" spans="1:13" x14ac:dyDescent="0.2">
      <c r="A559" s="94">
        <v>3800</v>
      </c>
      <c r="B559" t="s">
        <v>436</v>
      </c>
      <c r="C559" t="s">
        <v>457</v>
      </c>
      <c r="D559" t="s">
        <v>31</v>
      </c>
      <c r="F559">
        <v>4100</v>
      </c>
      <c r="G559" s="96" t="s">
        <v>1866</v>
      </c>
      <c r="H559" t="s">
        <v>30</v>
      </c>
      <c r="M559" s="94"/>
    </row>
    <row r="560" spans="1:13" x14ac:dyDescent="0.2">
      <c r="A560" s="94">
        <v>3804</v>
      </c>
      <c r="B560" t="s">
        <v>437</v>
      </c>
      <c r="C560" t="s">
        <v>457</v>
      </c>
      <c r="D560" t="s">
        <v>31</v>
      </c>
      <c r="F560">
        <v>4101</v>
      </c>
      <c r="G560" s="96" t="s">
        <v>1866</v>
      </c>
      <c r="H560" t="s">
        <v>30</v>
      </c>
      <c r="M560" s="94"/>
    </row>
    <row r="561" spans="1:13" x14ac:dyDescent="0.2">
      <c r="A561" s="94">
        <v>3812</v>
      </c>
      <c r="B561" t="s">
        <v>1795</v>
      </c>
      <c r="C561" t="s">
        <v>441</v>
      </c>
      <c r="D561" t="s">
        <v>31</v>
      </c>
      <c r="F561">
        <v>4102</v>
      </c>
      <c r="G561" s="96" t="s">
        <v>1866</v>
      </c>
      <c r="H561" t="s">
        <v>30</v>
      </c>
      <c r="M561" s="94"/>
    </row>
    <row r="562" spans="1:13" x14ac:dyDescent="0.2">
      <c r="A562" s="94">
        <v>3813</v>
      </c>
      <c r="B562" t="s">
        <v>438</v>
      </c>
      <c r="C562" t="s">
        <v>441</v>
      </c>
      <c r="D562" t="s">
        <v>31</v>
      </c>
      <c r="F562">
        <v>4111</v>
      </c>
      <c r="G562" s="96" t="s">
        <v>1866</v>
      </c>
      <c r="H562" t="s">
        <v>30</v>
      </c>
      <c r="M562" s="94"/>
    </row>
    <row r="563" spans="1:13" x14ac:dyDescent="0.2">
      <c r="A563" s="94">
        <v>3820</v>
      </c>
      <c r="B563" t="s">
        <v>439</v>
      </c>
      <c r="C563" t="s">
        <v>441</v>
      </c>
      <c r="D563" t="s">
        <v>31</v>
      </c>
      <c r="F563">
        <v>4112</v>
      </c>
      <c r="G563" s="96" t="s">
        <v>1866</v>
      </c>
      <c r="H563" t="s">
        <v>30</v>
      </c>
      <c r="M563" s="94"/>
    </row>
    <row r="564" spans="1:13" x14ac:dyDescent="0.2">
      <c r="A564" s="94">
        <v>3822</v>
      </c>
      <c r="B564" t="s">
        <v>440</v>
      </c>
      <c r="C564" t="s">
        <v>441</v>
      </c>
      <c r="D564" t="s">
        <v>31</v>
      </c>
      <c r="F564">
        <v>4113</v>
      </c>
      <c r="G564" s="96" t="s">
        <v>303</v>
      </c>
      <c r="H564" t="s">
        <v>30</v>
      </c>
      <c r="M564" s="94"/>
    </row>
    <row r="565" spans="1:13" x14ac:dyDescent="0.2">
      <c r="A565" s="94">
        <v>3830</v>
      </c>
      <c r="B565" t="s">
        <v>441</v>
      </c>
      <c r="C565" t="s">
        <v>441</v>
      </c>
      <c r="D565" t="s">
        <v>31</v>
      </c>
      <c r="F565">
        <v>4115</v>
      </c>
      <c r="G565" s="96" t="s">
        <v>303</v>
      </c>
      <c r="H565" t="s">
        <v>30</v>
      </c>
      <c r="M565" s="94"/>
    </row>
    <row r="566" spans="1:13" x14ac:dyDescent="0.2">
      <c r="A566" s="94">
        <v>3830</v>
      </c>
      <c r="B566" t="s">
        <v>1798</v>
      </c>
      <c r="C566" t="s">
        <v>441</v>
      </c>
      <c r="D566" t="s">
        <v>31</v>
      </c>
      <c r="F566">
        <v>4116</v>
      </c>
      <c r="G566" s="96" t="s">
        <v>303</v>
      </c>
      <c r="H566" t="s">
        <v>30</v>
      </c>
      <c r="M566" s="94"/>
    </row>
    <row r="567" spans="1:13" x14ac:dyDescent="0.2">
      <c r="A567" s="94">
        <v>3834</v>
      </c>
      <c r="B567" t="s">
        <v>1797</v>
      </c>
      <c r="C567" t="s">
        <v>441</v>
      </c>
      <c r="D567" t="s">
        <v>31</v>
      </c>
      <c r="F567">
        <v>4120</v>
      </c>
      <c r="G567" s="96" t="s">
        <v>303</v>
      </c>
      <c r="H567" t="s">
        <v>30</v>
      </c>
      <c r="M567" s="94"/>
    </row>
    <row r="568" spans="1:13" x14ac:dyDescent="0.2">
      <c r="A568" s="94">
        <v>3841</v>
      </c>
      <c r="B568" t="s">
        <v>442</v>
      </c>
      <c r="C568" t="s">
        <v>441</v>
      </c>
      <c r="D568" t="s">
        <v>31</v>
      </c>
      <c r="F568">
        <v>4121</v>
      </c>
      <c r="G568" s="96" t="s">
        <v>303</v>
      </c>
      <c r="H568" t="s">
        <v>30</v>
      </c>
      <c r="M568" s="94"/>
    </row>
    <row r="569" spans="1:13" x14ac:dyDescent="0.2">
      <c r="A569" s="94">
        <v>3842</v>
      </c>
      <c r="B569" t="s">
        <v>443</v>
      </c>
      <c r="C569" t="s">
        <v>441</v>
      </c>
      <c r="D569" t="s">
        <v>31</v>
      </c>
      <c r="F569">
        <v>4122</v>
      </c>
      <c r="G569" s="96" t="s">
        <v>303</v>
      </c>
      <c r="H569" t="s">
        <v>30</v>
      </c>
      <c r="M569" s="94"/>
    </row>
    <row r="570" spans="1:13" x14ac:dyDescent="0.2">
      <c r="A570" s="94">
        <v>3843</v>
      </c>
      <c r="B570" t="s">
        <v>444</v>
      </c>
      <c r="C570" t="s">
        <v>441</v>
      </c>
      <c r="D570" t="s">
        <v>31</v>
      </c>
      <c r="F570">
        <v>4131</v>
      </c>
      <c r="G570" s="96" t="s">
        <v>303</v>
      </c>
      <c r="H570" t="s">
        <v>30</v>
      </c>
      <c r="M570" s="94"/>
    </row>
    <row r="571" spans="1:13" x14ac:dyDescent="0.2">
      <c r="A571" s="94">
        <v>3844</v>
      </c>
      <c r="B571" t="s">
        <v>445</v>
      </c>
      <c r="C571" t="s">
        <v>441</v>
      </c>
      <c r="D571" t="s">
        <v>31</v>
      </c>
      <c r="F571">
        <v>4132</v>
      </c>
      <c r="G571" s="96" t="s">
        <v>303</v>
      </c>
      <c r="H571" t="s">
        <v>30</v>
      </c>
      <c r="M571" s="94"/>
    </row>
    <row r="572" spans="1:13" x14ac:dyDescent="0.2">
      <c r="A572" s="94">
        <v>3851</v>
      </c>
      <c r="B572" t="s">
        <v>446</v>
      </c>
      <c r="C572" t="s">
        <v>441</v>
      </c>
      <c r="D572" t="s">
        <v>31</v>
      </c>
      <c r="F572">
        <v>4133</v>
      </c>
      <c r="G572" s="96" t="s">
        <v>303</v>
      </c>
      <c r="H572" t="s">
        <v>30</v>
      </c>
      <c r="M572" s="94"/>
    </row>
    <row r="573" spans="1:13" x14ac:dyDescent="0.2">
      <c r="A573" s="94">
        <v>3852</v>
      </c>
      <c r="B573" t="s">
        <v>447</v>
      </c>
      <c r="C573" t="s">
        <v>441</v>
      </c>
      <c r="D573" t="s">
        <v>31</v>
      </c>
      <c r="F573">
        <v>4134</v>
      </c>
      <c r="G573" s="96" t="s">
        <v>303</v>
      </c>
      <c r="H573" t="s">
        <v>30</v>
      </c>
      <c r="M573" s="94"/>
    </row>
    <row r="574" spans="1:13" x14ac:dyDescent="0.2">
      <c r="A574" s="94">
        <v>3860</v>
      </c>
      <c r="B574" t="s">
        <v>448</v>
      </c>
      <c r="C574" t="s">
        <v>470</v>
      </c>
      <c r="D574" t="s">
        <v>31</v>
      </c>
      <c r="F574">
        <v>4141</v>
      </c>
      <c r="G574" s="96" t="s">
        <v>303</v>
      </c>
      <c r="H574" t="s">
        <v>30</v>
      </c>
      <c r="M574" s="94"/>
    </row>
    <row r="575" spans="1:13" x14ac:dyDescent="0.2">
      <c r="A575" s="94">
        <v>3861</v>
      </c>
      <c r="B575" t="s">
        <v>449</v>
      </c>
      <c r="C575" t="s">
        <v>470</v>
      </c>
      <c r="D575" t="s">
        <v>31</v>
      </c>
      <c r="F575">
        <v>4142</v>
      </c>
      <c r="G575" s="96" t="s">
        <v>303</v>
      </c>
      <c r="H575" t="s">
        <v>30</v>
      </c>
      <c r="M575" s="94"/>
    </row>
    <row r="576" spans="1:13" x14ac:dyDescent="0.2">
      <c r="A576" s="94">
        <v>3862</v>
      </c>
      <c r="B576" t="s">
        <v>450</v>
      </c>
      <c r="C576" t="s">
        <v>470</v>
      </c>
      <c r="D576" t="s">
        <v>31</v>
      </c>
      <c r="F576">
        <v>4143</v>
      </c>
      <c r="G576" s="96" t="s">
        <v>303</v>
      </c>
      <c r="H576" t="s">
        <v>30</v>
      </c>
      <c r="M576" s="94"/>
    </row>
    <row r="577" spans="1:13" x14ac:dyDescent="0.2">
      <c r="A577" s="94">
        <v>3863</v>
      </c>
      <c r="B577" t="s">
        <v>451</v>
      </c>
      <c r="C577" t="s">
        <v>470</v>
      </c>
      <c r="D577" t="s">
        <v>31</v>
      </c>
      <c r="F577">
        <v>4144</v>
      </c>
      <c r="G577" s="96" t="s">
        <v>303</v>
      </c>
      <c r="H577" t="s">
        <v>30</v>
      </c>
      <c r="M577" s="94"/>
    </row>
    <row r="578" spans="1:13" x14ac:dyDescent="0.2">
      <c r="A578" s="94">
        <v>3871</v>
      </c>
      <c r="B578" t="s">
        <v>1707</v>
      </c>
      <c r="C578" t="s">
        <v>470</v>
      </c>
      <c r="D578" t="s">
        <v>31</v>
      </c>
      <c r="F578">
        <v>4150</v>
      </c>
      <c r="G578" s="96" t="s">
        <v>303</v>
      </c>
      <c r="H578" t="s">
        <v>30</v>
      </c>
      <c r="M578" s="94"/>
    </row>
    <row r="579" spans="1:13" x14ac:dyDescent="0.2">
      <c r="A579" s="94">
        <v>3872</v>
      </c>
      <c r="B579" t="s">
        <v>1706</v>
      </c>
      <c r="C579" t="s">
        <v>470</v>
      </c>
      <c r="D579" t="s">
        <v>31</v>
      </c>
      <c r="F579">
        <v>4151</v>
      </c>
      <c r="G579" s="96" t="s">
        <v>303</v>
      </c>
      <c r="H579" t="s">
        <v>30</v>
      </c>
      <c r="M579" s="94"/>
    </row>
    <row r="580" spans="1:13" x14ac:dyDescent="0.2">
      <c r="A580" s="94">
        <v>3874</v>
      </c>
      <c r="B580" t="s">
        <v>1710</v>
      </c>
      <c r="C580" t="s">
        <v>470</v>
      </c>
      <c r="D580" t="s">
        <v>31</v>
      </c>
      <c r="F580">
        <v>4152</v>
      </c>
      <c r="G580" s="96" t="s">
        <v>303</v>
      </c>
      <c r="H580" t="s">
        <v>30</v>
      </c>
      <c r="M580" s="94"/>
    </row>
    <row r="581" spans="1:13" x14ac:dyDescent="0.2">
      <c r="A581" s="94">
        <v>3874</v>
      </c>
      <c r="B581" t="s">
        <v>453</v>
      </c>
      <c r="C581" t="s">
        <v>470</v>
      </c>
      <c r="D581" t="s">
        <v>31</v>
      </c>
      <c r="F581">
        <v>4153</v>
      </c>
      <c r="G581" s="96" t="s">
        <v>303</v>
      </c>
      <c r="H581" t="s">
        <v>30</v>
      </c>
      <c r="M581" s="94"/>
    </row>
    <row r="582" spans="1:13" x14ac:dyDescent="0.2">
      <c r="A582" s="94">
        <v>3900</v>
      </c>
      <c r="B582" t="s">
        <v>454</v>
      </c>
      <c r="C582" t="s">
        <v>457</v>
      </c>
      <c r="D582" t="s">
        <v>31</v>
      </c>
      <c r="F582">
        <v>4154</v>
      </c>
      <c r="G582" s="96" t="s">
        <v>303</v>
      </c>
      <c r="H582" t="s">
        <v>30</v>
      </c>
      <c r="M582" s="94"/>
    </row>
    <row r="583" spans="1:13" x14ac:dyDescent="0.2">
      <c r="A583" s="94">
        <v>3902</v>
      </c>
      <c r="B583" t="s">
        <v>455</v>
      </c>
      <c r="C583" t="s">
        <v>441</v>
      </c>
      <c r="D583" t="s">
        <v>31</v>
      </c>
      <c r="F583">
        <v>4155</v>
      </c>
      <c r="G583" s="96" t="s">
        <v>303</v>
      </c>
      <c r="H583" t="s">
        <v>30</v>
      </c>
      <c r="M583" s="94"/>
    </row>
    <row r="584" spans="1:13" x14ac:dyDescent="0.2">
      <c r="A584" s="94">
        <v>3903</v>
      </c>
      <c r="B584" t="s">
        <v>456</v>
      </c>
      <c r="C584" t="s">
        <v>457</v>
      </c>
      <c r="D584" t="s">
        <v>31</v>
      </c>
      <c r="F584">
        <v>4160</v>
      </c>
      <c r="G584" s="96" t="s">
        <v>303</v>
      </c>
      <c r="H584" t="s">
        <v>30</v>
      </c>
      <c r="M584" s="94"/>
    </row>
    <row r="585" spans="1:13" x14ac:dyDescent="0.2">
      <c r="A585" s="94">
        <v>3910</v>
      </c>
      <c r="B585" t="s">
        <v>1823</v>
      </c>
      <c r="C585" t="s">
        <v>457</v>
      </c>
      <c r="D585" t="s">
        <v>31</v>
      </c>
      <c r="F585">
        <v>4161</v>
      </c>
      <c r="G585" s="96" t="s">
        <v>303</v>
      </c>
      <c r="H585" t="s">
        <v>30</v>
      </c>
      <c r="M585" s="94"/>
    </row>
    <row r="586" spans="1:13" x14ac:dyDescent="0.2">
      <c r="A586" s="94">
        <v>3911</v>
      </c>
      <c r="B586" t="s">
        <v>458</v>
      </c>
      <c r="C586" t="s">
        <v>457</v>
      </c>
      <c r="D586" t="s">
        <v>31</v>
      </c>
      <c r="F586">
        <v>4162</v>
      </c>
      <c r="G586" s="96" t="s">
        <v>303</v>
      </c>
      <c r="H586" t="s">
        <v>30</v>
      </c>
      <c r="M586" s="94"/>
    </row>
    <row r="587" spans="1:13" x14ac:dyDescent="0.2">
      <c r="A587" s="94">
        <v>3912</v>
      </c>
      <c r="B587" t="s">
        <v>459</v>
      </c>
      <c r="C587" t="s">
        <v>457</v>
      </c>
      <c r="D587" t="s">
        <v>31</v>
      </c>
      <c r="F587">
        <v>4163</v>
      </c>
      <c r="G587" s="96" t="s">
        <v>303</v>
      </c>
      <c r="H587" t="s">
        <v>30</v>
      </c>
      <c r="M587" s="94"/>
    </row>
    <row r="588" spans="1:13" x14ac:dyDescent="0.2">
      <c r="A588" s="94">
        <v>3913</v>
      </c>
      <c r="B588" t="s">
        <v>460</v>
      </c>
      <c r="C588" t="s">
        <v>457</v>
      </c>
      <c r="D588" t="s">
        <v>31</v>
      </c>
      <c r="F588">
        <v>4164</v>
      </c>
      <c r="G588" s="96" t="s">
        <v>303</v>
      </c>
      <c r="H588" t="s">
        <v>30</v>
      </c>
      <c r="M588" s="94"/>
    </row>
    <row r="589" spans="1:13" x14ac:dyDescent="0.2">
      <c r="A589" s="94">
        <v>3914</v>
      </c>
      <c r="B589" t="s">
        <v>461</v>
      </c>
      <c r="C589" t="s">
        <v>457</v>
      </c>
      <c r="D589" t="s">
        <v>31</v>
      </c>
      <c r="F589">
        <v>4170</v>
      </c>
      <c r="G589" s="96" t="s">
        <v>303</v>
      </c>
      <c r="H589" t="s">
        <v>30</v>
      </c>
      <c r="M589" s="94"/>
    </row>
    <row r="590" spans="1:13" x14ac:dyDescent="0.2">
      <c r="A590" s="94">
        <v>3920</v>
      </c>
      <c r="B590" t="s">
        <v>2096</v>
      </c>
      <c r="C590" t="s">
        <v>457</v>
      </c>
      <c r="D590" t="s">
        <v>31</v>
      </c>
      <c r="F590">
        <v>4171</v>
      </c>
      <c r="G590" s="96" t="s">
        <v>303</v>
      </c>
      <c r="H590" t="s">
        <v>30</v>
      </c>
      <c r="M590" s="94"/>
    </row>
    <row r="591" spans="1:13" x14ac:dyDescent="0.2">
      <c r="A591" s="94">
        <v>3921</v>
      </c>
      <c r="B591" t="s">
        <v>462</v>
      </c>
      <c r="C591" t="s">
        <v>457</v>
      </c>
      <c r="D591" t="s">
        <v>31</v>
      </c>
      <c r="F591">
        <v>4172</v>
      </c>
      <c r="G591" s="96" t="s">
        <v>303</v>
      </c>
      <c r="H591" t="s">
        <v>30</v>
      </c>
      <c r="M591" s="94"/>
    </row>
    <row r="592" spans="1:13" x14ac:dyDescent="0.2">
      <c r="A592" s="94">
        <v>3922</v>
      </c>
      <c r="B592" t="s">
        <v>463</v>
      </c>
      <c r="C592" t="s">
        <v>470</v>
      </c>
      <c r="D592" t="s">
        <v>31</v>
      </c>
      <c r="F592">
        <v>4173</v>
      </c>
      <c r="G592" s="96" t="s">
        <v>303</v>
      </c>
      <c r="H592" t="s">
        <v>30</v>
      </c>
      <c r="M592" s="94"/>
    </row>
    <row r="593" spans="1:13" x14ac:dyDescent="0.2">
      <c r="A593" s="94">
        <v>3925</v>
      </c>
      <c r="B593" t="s">
        <v>464</v>
      </c>
      <c r="C593" t="s">
        <v>457</v>
      </c>
      <c r="D593" t="s">
        <v>31</v>
      </c>
      <c r="F593">
        <v>4174</v>
      </c>
      <c r="G593" s="96" t="s">
        <v>303</v>
      </c>
      <c r="H593" t="s">
        <v>30</v>
      </c>
      <c r="M593" s="94"/>
    </row>
    <row r="594" spans="1:13" x14ac:dyDescent="0.2">
      <c r="A594" s="94">
        <v>3925</v>
      </c>
      <c r="B594" t="s">
        <v>1821</v>
      </c>
      <c r="C594" t="s">
        <v>457</v>
      </c>
      <c r="D594" t="s">
        <v>31</v>
      </c>
      <c r="F594">
        <v>4175</v>
      </c>
      <c r="G594" s="96" t="s">
        <v>1866</v>
      </c>
      <c r="H594" t="s">
        <v>30</v>
      </c>
      <c r="M594" s="94"/>
    </row>
    <row r="595" spans="1:13" x14ac:dyDescent="0.2">
      <c r="A595" s="94">
        <v>3931</v>
      </c>
      <c r="B595" t="s">
        <v>465</v>
      </c>
      <c r="C595" t="s">
        <v>457</v>
      </c>
      <c r="D595" t="s">
        <v>31</v>
      </c>
      <c r="F595">
        <v>4180</v>
      </c>
      <c r="G595" s="96" t="s">
        <v>1866</v>
      </c>
      <c r="H595" t="s">
        <v>30</v>
      </c>
      <c r="M595" s="94"/>
    </row>
    <row r="596" spans="1:13" x14ac:dyDescent="0.2">
      <c r="A596" s="94">
        <v>3932</v>
      </c>
      <c r="B596" t="s">
        <v>466</v>
      </c>
      <c r="C596" t="s">
        <v>470</v>
      </c>
      <c r="D596" t="s">
        <v>31</v>
      </c>
      <c r="F596">
        <v>4181</v>
      </c>
      <c r="G596" s="96" t="s">
        <v>1866</v>
      </c>
      <c r="H596" t="s">
        <v>30</v>
      </c>
      <c r="M596" s="94"/>
    </row>
    <row r="597" spans="1:13" x14ac:dyDescent="0.2">
      <c r="A597" s="94">
        <v>3942</v>
      </c>
      <c r="B597" t="s">
        <v>467</v>
      </c>
      <c r="C597" t="s">
        <v>470</v>
      </c>
      <c r="D597" t="s">
        <v>31</v>
      </c>
      <c r="F597">
        <v>4184</v>
      </c>
      <c r="G597" s="96" t="s">
        <v>303</v>
      </c>
      <c r="H597" t="s">
        <v>30</v>
      </c>
      <c r="M597" s="94"/>
    </row>
    <row r="598" spans="1:13" x14ac:dyDescent="0.2">
      <c r="A598" s="94">
        <v>3943</v>
      </c>
      <c r="B598" t="s">
        <v>468</v>
      </c>
      <c r="C598" t="s">
        <v>470</v>
      </c>
      <c r="D598" t="s">
        <v>31</v>
      </c>
      <c r="F598">
        <v>4190</v>
      </c>
      <c r="G598" s="96" t="s">
        <v>1866</v>
      </c>
      <c r="H598" t="s">
        <v>30</v>
      </c>
      <c r="M598" s="94"/>
    </row>
    <row r="599" spans="1:13" x14ac:dyDescent="0.2">
      <c r="A599" s="94">
        <v>3945</v>
      </c>
      <c r="B599" t="s">
        <v>469</v>
      </c>
      <c r="C599" t="s">
        <v>470</v>
      </c>
      <c r="D599" t="s">
        <v>31</v>
      </c>
      <c r="F599">
        <v>4191</v>
      </c>
      <c r="G599" s="96" t="s">
        <v>1866</v>
      </c>
      <c r="H599" t="s">
        <v>30</v>
      </c>
      <c r="M599" s="94"/>
    </row>
    <row r="600" spans="1:13" x14ac:dyDescent="0.2">
      <c r="A600" s="94">
        <v>3950</v>
      </c>
      <c r="B600" t="s">
        <v>470</v>
      </c>
      <c r="C600" t="s">
        <v>470</v>
      </c>
      <c r="D600" t="s">
        <v>31</v>
      </c>
      <c r="F600">
        <v>4192</v>
      </c>
      <c r="G600" s="96" t="s">
        <v>1866</v>
      </c>
      <c r="H600" t="s">
        <v>30</v>
      </c>
      <c r="M600" s="94"/>
    </row>
    <row r="601" spans="1:13" x14ac:dyDescent="0.2">
      <c r="A601" s="94">
        <v>3950</v>
      </c>
      <c r="B601" t="s">
        <v>1708</v>
      </c>
      <c r="C601" t="s">
        <v>470</v>
      </c>
      <c r="D601" t="s">
        <v>31</v>
      </c>
      <c r="F601">
        <v>4193</v>
      </c>
      <c r="G601" s="96" t="s">
        <v>1866</v>
      </c>
      <c r="H601" t="s">
        <v>30</v>
      </c>
      <c r="M601" s="94"/>
    </row>
    <row r="602" spans="1:13" x14ac:dyDescent="0.2">
      <c r="A602" s="94">
        <v>3961</v>
      </c>
      <c r="B602" t="s">
        <v>471</v>
      </c>
      <c r="C602" t="s">
        <v>470</v>
      </c>
      <c r="D602" t="s">
        <v>31</v>
      </c>
      <c r="F602">
        <v>4201</v>
      </c>
      <c r="G602" s="96" t="s">
        <v>1866</v>
      </c>
      <c r="H602" t="s">
        <v>30</v>
      </c>
      <c r="M602" s="94"/>
    </row>
    <row r="603" spans="1:13" x14ac:dyDescent="0.2">
      <c r="A603" s="94">
        <v>3970</v>
      </c>
      <c r="B603" t="s">
        <v>1709</v>
      </c>
      <c r="C603" t="s">
        <v>470</v>
      </c>
      <c r="D603" t="s">
        <v>31</v>
      </c>
      <c r="F603">
        <v>4202</v>
      </c>
      <c r="G603" s="96" t="s">
        <v>1866</v>
      </c>
      <c r="H603" t="s">
        <v>30</v>
      </c>
      <c r="M603" s="94"/>
    </row>
    <row r="604" spans="1:13" x14ac:dyDescent="0.2">
      <c r="A604" s="94">
        <v>3970</v>
      </c>
      <c r="B604" t="s">
        <v>1711</v>
      </c>
      <c r="C604" t="s">
        <v>470</v>
      </c>
      <c r="D604" t="s">
        <v>31</v>
      </c>
      <c r="F604">
        <v>4203</v>
      </c>
      <c r="G604" s="96" t="s">
        <v>1866</v>
      </c>
      <c r="H604" t="s">
        <v>30</v>
      </c>
      <c r="M604" s="94"/>
    </row>
    <row r="605" spans="1:13" x14ac:dyDescent="0.2">
      <c r="A605" s="94">
        <v>3970</v>
      </c>
      <c r="B605" t="s">
        <v>472</v>
      </c>
      <c r="C605" t="s">
        <v>470</v>
      </c>
      <c r="D605" t="s">
        <v>31</v>
      </c>
      <c r="F605">
        <v>4204</v>
      </c>
      <c r="G605" s="96" t="s">
        <v>1866</v>
      </c>
      <c r="H605" t="s">
        <v>30</v>
      </c>
      <c r="M605" s="94"/>
    </row>
    <row r="606" spans="1:13" x14ac:dyDescent="0.2">
      <c r="A606" s="94">
        <v>3971</v>
      </c>
      <c r="B606" t="s">
        <v>2074</v>
      </c>
      <c r="C606" t="s">
        <v>470</v>
      </c>
      <c r="D606" t="s">
        <v>31</v>
      </c>
      <c r="F606">
        <v>4209</v>
      </c>
      <c r="G606" s="96" t="s">
        <v>1866</v>
      </c>
      <c r="H606" t="s">
        <v>30</v>
      </c>
      <c r="M606" s="94"/>
    </row>
    <row r="607" spans="1:13" x14ac:dyDescent="0.2">
      <c r="A607" s="94">
        <v>3972</v>
      </c>
      <c r="B607" t="s">
        <v>473</v>
      </c>
      <c r="C607" t="s">
        <v>470</v>
      </c>
      <c r="D607" t="s">
        <v>31</v>
      </c>
      <c r="F607">
        <v>4210</v>
      </c>
      <c r="G607" s="96" t="s">
        <v>546</v>
      </c>
      <c r="H607" t="s">
        <v>30</v>
      </c>
      <c r="M607" s="94"/>
    </row>
    <row r="608" spans="1:13" x14ac:dyDescent="0.2">
      <c r="A608" s="94">
        <v>4020</v>
      </c>
      <c r="B608" t="s">
        <v>475</v>
      </c>
      <c r="C608" t="s">
        <v>2212</v>
      </c>
      <c r="D608" t="s">
        <v>30</v>
      </c>
      <c r="F608">
        <v>4211</v>
      </c>
      <c r="G608" s="96" t="s">
        <v>1866</v>
      </c>
      <c r="H608" t="s">
        <v>30</v>
      </c>
      <c r="M608" s="94"/>
    </row>
    <row r="609" spans="1:13" x14ac:dyDescent="0.2">
      <c r="A609" s="94">
        <v>4040</v>
      </c>
      <c r="B609" t="s">
        <v>1869</v>
      </c>
      <c r="C609" t="s">
        <v>1866</v>
      </c>
      <c r="D609" t="s">
        <v>30</v>
      </c>
      <c r="F609">
        <v>4212</v>
      </c>
      <c r="G609" s="96" t="s">
        <v>546</v>
      </c>
      <c r="H609" t="s">
        <v>30</v>
      </c>
      <c r="M609" s="94"/>
    </row>
    <row r="610" spans="1:13" x14ac:dyDescent="0.2">
      <c r="A610" s="94">
        <v>4048</v>
      </c>
      <c r="B610" t="s">
        <v>476</v>
      </c>
      <c r="C610" t="s">
        <v>1866</v>
      </c>
      <c r="D610" t="s">
        <v>30</v>
      </c>
      <c r="F610">
        <v>4221</v>
      </c>
      <c r="G610" s="96" t="s">
        <v>1866</v>
      </c>
      <c r="H610" t="s">
        <v>30</v>
      </c>
      <c r="M610" s="94"/>
    </row>
    <row r="611" spans="1:13" x14ac:dyDescent="0.2">
      <c r="A611" s="94">
        <v>4050</v>
      </c>
      <c r="B611" t="s">
        <v>477</v>
      </c>
      <c r="C611" t="s">
        <v>2197</v>
      </c>
      <c r="D611" t="s">
        <v>30</v>
      </c>
      <c r="F611">
        <v>4222</v>
      </c>
      <c r="G611" s="96" t="s">
        <v>567</v>
      </c>
      <c r="H611" t="s">
        <v>30</v>
      </c>
      <c r="M611" s="94"/>
    </row>
    <row r="612" spans="1:13" x14ac:dyDescent="0.2">
      <c r="A612" s="94">
        <v>4053</v>
      </c>
      <c r="B612" t="s">
        <v>478</v>
      </c>
      <c r="C612" t="s">
        <v>2197</v>
      </c>
      <c r="D612" t="s">
        <v>30</v>
      </c>
      <c r="F612">
        <v>4223</v>
      </c>
      <c r="G612" s="96" t="s">
        <v>567</v>
      </c>
      <c r="H612" t="s">
        <v>30</v>
      </c>
      <c r="M612" s="94"/>
    </row>
    <row r="613" spans="1:13" x14ac:dyDescent="0.2">
      <c r="A613" s="94">
        <v>4055</v>
      </c>
      <c r="B613" t="s">
        <v>479</v>
      </c>
      <c r="C613" t="s">
        <v>2197</v>
      </c>
      <c r="D613" t="s">
        <v>30</v>
      </c>
      <c r="F613">
        <v>4224</v>
      </c>
      <c r="G613" s="96" t="s">
        <v>546</v>
      </c>
      <c r="H613" t="s">
        <v>30</v>
      </c>
      <c r="M613" s="94"/>
    </row>
    <row r="614" spans="1:13" x14ac:dyDescent="0.2">
      <c r="A614" s="94">
        <v>4060</v>
      </c>
      <c r="B614" t="s">
        <v>480</v>
      </c>
      <c r="C614" t="s">
        <v>2197</v>
      </c>
      <c r="D614" t="s">
        <v>30</v>
      </c>
      <c r="F614">
        <v>4225</v>
      </c>
      <c r="G614" s="96" t="s">
        <v>567</v>
      </c>
      <c r="H614" t="s">
        <v>30</v>
      </c>
      <c r="M614" s="94"/>
    </row>
    <row r="615" spans="1:13" x14ac:dyDescent="0.2">
      <c r="A615" s="94">
        <v>4061</v>
      </c>
      <c r="B615" t="s">
        <v>481</v>
      </c>
      <c r="C615" t="s">
        <v>2197</v>
      </c>
      <c r="D615" t="s">
        <v>30</v>
      </c>
      <c r="F615">
        <v>4230</v>
      </c>
      <c r="G615" s="96" t="s">
        <v>546</v>
      </c>
      <c r="H615" t="s">
        <v>30</v>
      </c>
      <c r="M615" s="94"/>
    </row>
    <row r="616" spans="1:13" x14ac:dyDescent="0.2">
      <c r="A616" s="94">
        <v>4062</v>
      </c>
      <c r="B616" t="s">
        <v>1844</v>
      </c>
      <c r="C616" t="s">
        <v>2197</v>
      </c>
      <c r="D616" t="s">
        <v>30</v>
      </c>
      <c r="F616">
        <v>4232</v>
      </c>
      <c r="G616" s="96" t="s">
        <v>546</v>
      </c>
      <c r="H616" t="s">
        <v>30</v>
      </c>
      <c r="M616" s="94"/>
    </row>
    <row r="617" spans="1:13" x14ac:dyDescent="0.2">
      <c r="A617" s="94">
        <v>4063</v>
      </c>
      <c r="B617" t="s">
        <v>482</v>
      </c>
      <c r="C617" t="s">
        <v>2197</v>
      </c>
      <c r="D617" t="s">
        <v>30</v>
      </c>
      <c r="F617">
        <v>4240</v>
      </c>
      <c r="G617" s="96" t="s">
        <v>546</v>
      </c>
      <c r="H617" t="s">
        <v>30</v>
      </c>
      <c r="M617" s="94"/>
    </row>
    <row r="618" spans="1:13" x14ac:dyDescent="0.2">
      <c r="A618" s="94">
        <v>4064</v>
      </c>
      <c r="B618" t="s">
        <v>483</v>
      </c>
      <c r="C618" t="s">
        <v>2197</v>
      </c>
      <c r="D618" t="s">
        <v>30</v>
      </c>
      <c r="F618">
        <v>4242</v>
      </c>
      <c r="G618" s="96" t="s">
        <v>546</v>
      </c>
      <c r="H618" t="s">
        <v>30</v>
      </c>
      <c r="M618" s="94"/>
    </row>
    <row r="619" spans="1:13" x14ac:dyDescent="0.2">
      <c r="A619" s="94">
        <v>4070</v>
      </c>
      <c r="B619" t="s">
        <v>484</v>
      </c>
      <c r="C619" t="s">
        <v>484</v>
      </c>
      <c r="D619" t="s">
        <v>30</v>
      </c>
      <c r="F619">
        <v>4251</v>
      </c>
      <c r="G619" s="96" t="s">
        <v>546</v>
      </c>
      <c r="H619" t="s">
        <v>30</v>
      </c>
      <c r="M619" s="94"/>
    </row>
    <row r="620" spans="1:13" x14ac:dyDescent="0.2">
      <c r="A620" s="94">
        <v>4070</v>
      </c>
      <c r="B620" t="s">
        <v>488</v>
      </c>
      <c r="C620" t="s">
        <v>484</v>
      </c>
      <c r="D620" t="s">
        <v>30</v>
      </c>
      <c r="F620">
        <v>4252</v>
      </c>
      <c r="G620" s="96" t="s">
        <v>546</v>
      </c>
      <c r="H620" t="s">
        <v>30</v>
      </c>
      <c r="M620" s="94"/>
    </row>
    <row r="621" spans="1:13" x14ac:dyDescent="0.2">
      <c r="A621" s="94">
        <v>4070</v>
      </c>
      <c r="B621" t="s">
        <v>1831</v>
      </c>
      <c r="C621" t="s">
        <v>484</v>
      </c>
      <c r="D621" t="s">
        <v>30</v>
      </c>
      <c r="F621">
        <v>4261</v>
      </c>
      <c r="G621" s="96" t="s">
        <v>546</v>
      </c>
      <c r="H621" t="s">
        <v>30</v>
      </c>
      <c r="M621" s="94"/>
    </row>
    <row r="622" spans="1:13" x14ac:dyDescent="0.2">
      <c r="A622" s="94">
        <v>4070</v>
      </c>
      <c r="B622" t="s">
        <v>1832</v>
      </c>
      <c r="C622" t="s">
        <v>484</v>
      </c>
      <c r="D622" t="s">
        <v>30</v>
      </c>
      <c r="F622">
        <v>4262</v>
      </c>
      <c r="G622" s="96" t="s">
        <v>546</v>
      </c>
      <c r="H622" t="s">
        <v>30</v>
      </c>
      <c r="M622" s="94"/>
    </row>
    <row r="623" spans="1:13" x14ac:dyDescent="0.2">
      <c r="A623" s="94">
        <v>4072</v>
      </c>
      <c r="B623" t="s">
        <v>485</v>
      </c>
      <c r="C623" t="s">
        <v>484</v>
      </c>
      <c r="D623" t="s">
        <v>30</v>
      </c>
      <c r="F623">
        <v>4263</v>
      </c>
      <c r="G623" s="96" t="s">
        <v>546</v>
      </c>
      <c r="H623" t="s">
        <v>30</v>
      </c>
      <c r="M623" s="94"/>
    </row>
    <row r="624" spans="1:13" x14ac:dyDescent="0.2">
      <c r="A624" s="94">
        <v>4073</v>
      </c>
      <c r="B624" t="s">
        <v>486</v>
      </c>
      <c r="C624" t="s">
        <v>2197</v>
      </c>
      <c r="D624" t="s">
        <v>30</v>
      </c>
      <c r="F624">
        <v>4264</v>
      </c>
      <c r="G624" s="96" t="s">
        <v>546</v>
      </c>
      <c r="H624" t="s">
        <v>30</v>
      </c>
      <c r="M624" s="94"/>
    </row>
    <row r="625" spans="1:13" x14ac:dyDescent="0.2">
      <c r="A625" s="94">
        <v>4074</v>
      </c>
      <c r="B625" t="s">
        <v>487</v>
      </c>
      <c r="C625" t="s">
        <v>484</v>
      </c>
      <c r="D625" t="s">
        <v>30</v>
      </c>
      <c r="F625">
        <v>4271</v>
      </c>
      <c r="G625" s="96" t="s">
        <v>546</v>
      </c>
      <c r="H625" t="s">
        <v>30</v>
      </c>
      <c r="M625" s="94"/>
    </row>
    <row r="626" spans="1:13" x14ac:dyDescent="0.2">
      <c r="A626" s="94">
        <v>4076</v>
      </c>
      <c r="B626" t="s">
        <v>2105</v>
      </c>
      <c r="C626" t="s">
        <v>484</v>
      </c>
      <c r="D626" t="s">
        <v>30</v>
      </c>
      <c r="F626">
        <v>4272</v>
      </c>
      <c r="G626" s="96" t="s">
        <v>546</v>
      </c>
      <c r="H626" t="s">
        <v>30</v>
      </c>
      <c r="M626" s="94"/>
    </row>
    <row r="627" spans="1:13" x14ac:dyDescent="0.2">
      <c r="A627" s="94">
        <v>4081</v>
      </c>
      <c r="B627" t="s">
        <v>489</v>
      </c>
      <c r="C627" t="s">
        <v>484</v>
      </c>
      <c r="D627" t="s">
        <v>30</v>
      </c>
      <c r="F627">
        <v>4273</v>
      </c>
      <c r="G627" s="96" t="s">
        <v>546</v>
      </c>
      <c r="H627" t="s">
        <v>30</v>
      </c>
      <c r="M627" s="94"/>
    </row>
    <row r="628" spans="1:13" x14ac:dyDescent="0.2">
      <c r="A628" s="94">
        <v>4082</v>
      </c>
      <c r="B628" t="s">
        <v>490</v>
      </c>
      <c r="C628" t="s">
        <v>484</v>
      </c>
      <c r="D628" t="s">
        <v>30</v>
      </c>
      <c r="F628">
        <v>4274</v>
      </c>
      <c r="G628" s="96" t="s">
        <v>546</v>
      </c>
      <c r="H628" t="s">
        <v>30</v>
      </c>
      <c r="M628" s="94"/>
    </row>
    <row r="629" spans="1:13" x14ac:dyDescent="0.2">
      <c r="A629" s="94">
        <v>4083</v>
      </c>
      <c r="B629" t="s">
        <v>491</v>
      </c>
      <c r="C629" t="s">
        <v>484</v>
      </c>
      <c r="D629" t="s">
        <v>30</v>
      </c>
      <c r="F629">
        <v>4280</v>
      </c>
      <c r="G629" s="96" t="s">
        <v>546</v>
      </c>
      <c r="H629" t="s">
        <v>30</v>
      </c>
      <c r="M629" s="94"/>
    </row>
    <row r="630" spans="1:13" x14ac:dyDescent="0.2">
      <c r="A630" s="94">
        <v>4084</v>
      </c>
      <c r="B630" t="s">
        <v>2112</v>
      </c>
      <c r="C630" t="s">
        <v>674</v>
      </c>
      <c r="D630" t="s">
        <v>30</v>
      </c>
      <c r="F630">
        <v>4282</v>
      </c>
      <c r="G630" s="96" t="s">
        <v>546</v>
      </c>
      <c r="H630" t="s">
        <v>30</v>
      </c>
      <c r="M630" s="94"/>
    </row>
    <row r="631" spans="1:13" x14ac:dyDescent="0.2">
      <c r="A631" s="94">
        <v>4085</v>
      </c>
      <c r="B631" t="s">
        <v>1863</v>
      </c>
      <c r="C631" t="s">
        <v>704</v>
      </c>
      <c r="D631" t="s">
        <v>30</v>
      </c>
      <c r="F631">
        <v>4283</v>
      </c>
      <c r="G631" s="96" t="s">
        <v>546</v>
      </c>
      <c r="H631" t="s">
        <v>30</v>
      </c>
      <c r="M631" s="94"/>
    </row>
    <row r="632" spans="1:13" x14ac:dyDescent="0.2">
      <c r="A632" s="94">
        <v>4090</v>
      </c>
      <c r="B632" t="s">
        <v>492</v>
      </c>
      <c r="C632" t="s">
        <v>704</v>
      </c>
      <c r="D632" t="s">
        <v>30</v>
      </c>
      <c r="F632">
        <v>4284</v>
      </c>
      <c r="G632" s="96" t="s">
        <v>546</v>
      </c>
      <c r="H632" t="s">
        <v>30</v>
      </c>
      <c r="M632" s="94"/>
    </row>
    <row r="633" spans="1:13" x14ac:dyDescent="0.2">
      <c r="A633" s="94">
        <v>4091</v>
      </c>
      <c r="B633" t="s">
        <v>493</v>
      </c>
      <c r="C633" t="s">
        <v>704</v>
      </c>
      <c r="D633" t="s">
        <v>30</v>
      </c>
      <c r="F633">
        <v>4291</v>
      </c>
      <c r="G633" s="96" t="s">
        <v>546</v>
      </c>
      <c r="H633" t="s">
        <v>30</v>
      </c>
      <c r="M633" s="94"/>
    </row>
    <row r="634" spans="1:13" x14ac:dyDescent="0.2">
      <c r="A634" s="94">
        <v>4092</v>
      </c>
      <c r="B634" t="s">
        <v>494</v>
      </c>
      <c r="C634" t="s">
        <v>704</v>
      </c>
      <c r="D634" t="s">
        <v>30</v>
      </c>
      <c r="F634">
        <v>4292</v>
      </c>
      <c r="G634" s="96" t="s">
        <v>546</v>
      </c>
      <c r="H634" t="s">
        <v>30</v>
      </c>
      <c r="M634" s="94"/>
    </row>
    <row r="635" spans="1:13" x14ac:dyDescent="0.2">
      <c r="A635" s="94">
        <v>4100</v>
      </c>
      <c r="B635" t="s">
        <v>495</v>
      </c>
      <c r="C635" t="s">
        <v>1866</v>
      </c>
      <c r="D635" t="s">
        <v>30</v>
      </c>
      <c r="F635">
        <v>4293</v>
      </c>
      <c r="G635" s="96" t="s">
        <v>546</v>
      </c>
      <c r="H635" t="s">
        <v>30</v>
      </c>
      <c r="M635" s="94"/>
    </row>
    <row r="636" spans="1:13" x14ac:dyDescent="0.2">
      <c r="A636" s="94">
        <v>4101</v>
      </c>
      <c r="B636" t="s">
        <v>496</v>
      </c>
      <c r="C636" t="s">
        <v>1866</v>
      </c>
      <c r="D636" t="s">
        <v>30</v>
      </c>
      <c r="F636">
        <v>4294</v>
      </c>
      <c r="G636" s="96" t="s">
        <v>546</v>
      </c>
      <c r="H636" t="s">
        <v>30</v>
      </c>
      <c r="M636" s="94"/>
    </row>
    <row r="637" spans="1:13" x14ac:dyDescent="0.2">
      <c r="A637" s="94">
        <v>4102</v>
      </c>
      <c r="B637" t="s">
        <v>497</v>
      </c>
      <c r="C637" t="s">
        <v>1866</v>
      </c>
      <c r="D637" t="s">
        <v>30</v>
      </c>
      <c r="F637">
        <v>4300</v>
      </c>
      <c r="G637" s="96" t="s">
        <v>335</v>
      </c>
      <c r="H637" t="s">
        <v>31</v>
      </c>
      <c r="M637" s="94"/>
    </row>
    <row r="638" spans="1:13" x14ac:dyDescent="0.2">
      <c r="A638" s="94">
        <v>4111</v>
      </c>
      <c r="B638" t="s">
        <v>498</v>
      </c>
      <c r="C638" t="s">
        <v>1866</v>
      </c>
      <c r="D638" t="s">
        <v>30</v>
      </c>
      <c r="F638">
        <v>4303</v>
      </c>
      <c r="G638" s="96" t="s">
        <v>335</v>
      </c>
      <c r="H638" t="s">
        <v>31</v>
      </c>
      <c r="M638" s="94"/>
    </row>
    <row r="639" spans="1:13" x14ac:dyDescent="0.2">
      <c r="A639" s="94">
        <v>4112</v>
      </c>
      <c r="B639" t="s">
        <v>2140</v>
      </c>
      <c r="C639" t="s">
        <v>1866</v>
      </c>
      <c r="D639" t="s">
        <v>30</v>
      </c>
      <c r="F639">
        <v>4310</v>
      </c>
      <c r="G639" s="96" t="s">
        <v>567</v>
      </c>
      <c r="H639" t="s">
        <v>30</v>
      </c>
      <c r="M639" s="94"/>
    </row>
    <row r="640" spans="1:13" x14ac:dyDescent="0.2">
      <c r="A640" s="94">
        <v>4113</v>
      </c>
      <c r="B640" t="s">
        <v>2126</v>
      </c>
      <c r="C640" t="s">
        <v>303</v>
      </c>
      <c r="D640" t="s">
        <v>30</v>
      </c>
      <c r="F640">
        <v>4311</v>
      </c>
      <c r="G640" s="96" t="s">
        <v>567</v>
      </c>
      <c r="H640" t="s">
        <v>30</v>
      </c>
      <c r="M640" s="94"/>
    </row>
    <row r="641" spans="1:13" x14ac:dyDescent="0.2">
      <c r="A641" s="94">
        <v>4115</v>
      </c>
      <c r="B641" t="s">
        <v>499</v>
      </c>
      <c r="C641" t="s">
        <v>303</v>
      </c>
      <c r="D641" t="s">
        <v>30</v>
      </c>
      <c r="F641">
        <v>4312</v>
      </c>
      <c r="G641" s="96" t="s">
        <v>567</v>
      </c>
      <c r="H641" t="s">
        <v>30</v>
      </c>
      <c r="M641" s="94"/>
    </row>
    <row r="642" spans="1:13" x14ac:dyDescent="0.2">
      <c r="A642" s="94">
        <v>4116</v>
      </c>
      <c r="B642" t="s">
        <v>2130</v>
      </c>
      <c r="C642" t="s">
        <v>303</v>
      </c>
      <c r="D642" t="s">
        <v>30</v>
      </c>
      <c r="F642">
        <v>4320</v>
      </c>
      <c r="G642" s="96" t="s">
        <v>567</v>
      </c>
      <c r="H642" t="s">
        <v>30</v>
      </c>
      <c r="M642" s="94"/>
    </row>
    <row r="643" spans="1:13" x14ac:dyDescent="0.2">
      <c r="A643" s="94">
        <v>4120</v>
      </c>
      <c r="B643" t="s">
        <v>500</v>
      </c>
      <c r="C643" t="s">
        <v>303</v>
      </c>
      <c r="D643" t="s">
        <v>30</v>
      </c>
      <c r="F643">
        <v>4322</v>
      </c>
      <c r="G643" s="96" t="s">
        <v>567</v>
      </c>
      <c r="H643" t="s">
        <v>30</v>
      </c>
      <c r="M643" s="94"/>
    </row>
    <row r="644" spans="1:13" x14ac:dyDescent="0.2">
      <c r="A644" s="94">
        <v>4121</v>
      </c>
      <c r="B644" t="s">
        <v>501</v>
      </c>
      <c r="C644" t="s">
        <v>303</v>
      </c>
      <c r="D644" t="s">
        <v>30</v>
      </c>
      <c r="F644">
        <v>4323</v>
      </c>
      <c r="G644" s="96" t="s">
        <v>567</v>
      </c>
      <c r="H644" t="s">
        <v>30</v>
      </c>
      <c r="M644" s="94"/>
    </row>
    <row r="645" spans="1:13" x14ac:dyDescent="0.2">
      <c r="A645" s="94">
        <v>4122</v>
      </c>
      <c r="B645" t="s">
        <v>502</v>
      </c>
      <c r="C645" t="s">
        <v>303</v>
      </c>
      <c r="D645" t="s">
        <v>30</v>
      </c>
      <c r="F645">
        <v>4324</v>
      </c>
      <c r="G645" s="96" t="s">
        <v>567</v>
      </c>
      <c r="H645" t="s">
        <v>30</v>
      </c>
      <c r="M645" s="94"/>
    </row>
    <row r="646" spans="1:13" x14ac:dyDescent="0.2">
      <c r="A646" s="94">
        <v>4131</v>
      </c>
      <c r="B646" t="s">
        <v>503</v>
      </c>
      <c r="C646" t="s">
        <v>303</v>
      </c>
      <c r="D646" t="s">
        <v>30</v>
      </c>
      <c r="F646">
        <v>4331</v>
      </c>
      <c r="G646" s="96" t="s">
        <v>567</v>
      </c>
      <c r="H646" t="s">
        <v>30</v>
      </c>
      <c r="M646" s="94"/>
    </row>
    <row r="647" spans="1:13" x14ac:dyDescent="0.2">
      <c r="A647" s="94">
        <v>4132</v>
      </c>
      <c r="B647" t="s">
        <v>1859</v>
      </c>
      <c r="C647" t="s">
        <v>303</v>
      </c>
      <c r="D647" t="s">
        <v>30</v>
      </c>
      <c r="F647">
        <v>4341</v>
      </c>
      <c r="G647" s="96" t="s">
        <v>567</v>
      </c>
      <c r="H647" t="s">
        <v>30</v>
      </c>
      <c r="M647" s="94"/>
    </row>
    <row r="648" spans="1:13" x14ac:dyDescent="0.2">
      <c r="A648" s="94">
        <v>4132</v>
      </c>
      <c r="B648" t="s">
        <v>504</v>
      </c>
      <c r="C648" t="s">
        <v>303</v>
      </c>
      <c r="D648" t="s">
        <v>30</v>
      </c>
      <c r="F648">
        <v>4342</v>
      </c>
      <c r="G648" s="96" t="s">
        <v>567</v>
      </c>
      <c r="H648" t="s">
        <v>30</v>
      </c>
      <c r="M648" s="94"/>
    </row>
    <row r="649" spans="1:13" x14ac:dyDescent="0.2">
      <c r="A649" s="94">
        <v>4133</v>
      </c>
      <c r="B649" t="s">
        <v>505</v>
      </c>
      <c r="C649" t="s">
        <v>303</v>
      </c>
      <c r="D649" t="s">
        <v>30</v>
      </c>
      <c r="F649">
        <v>4343</v>
      </c>
      <c r="G649" s="96" t="s">
        <v>567</v>
      </c>
      <c r="H649" t="s">
        <v>30</v>
      </c>
      <c r="M649" s="94"/>
    </row>
    <row r="650" spans="1:13" x14ac:dyDescent="0.2">
      <c r="A650" s="94">
        <v>4134</v>
      </c>
      <c r="B650" t="s">
        <v>506</v>
      </c>
      <c r="C650" t="s">
        <v>303</v>
      </c>
      <c r="D650" t="s">
        <v>30</v>
      </c>
      <c r="F650">
        <v>4351</v>
      </c>
      <c r="G650" s="96" t="s">
        <v>567</v>
      </c>
      <c r="H650" t="s">
        <v>30</v>
      </c>
      <c r="M650" s="94"/>
    </row>
    <row r="651" spans="1:13" x14ac:dyDescent="0.2">
      <c r="A651" s="94">
        <v>4141</v>
      </c>
      <c r="B651" t="s">
        <v>507</v>
      </c>
      <c r="C651" t="s">
        <v>303</v>
      </c>
      <c r="D651" t="s">
        <v>30</v>
      </c>
      <c r="F651">
        <v>4352</v>
      </c>
      <c r="G651" s="96" t="s">
        <v>567</v>
      </c>
      <c r="H651" t="s">
        <v>30</v>
      </c>
      <c r="M651" s="94"/>
    </row>
    <row r="652" spans="1:13" x14ac:dyDescent="0.2">
      <c r="A652" s="94">
        <v>4142</v>
      </c>
      <c r="B652" t="s">
        <v>508</v>
      </c>
      <c r="C652" t="s">
        <v>303</v>
      </c>
      <c r="D652" t="s">
        <v>30</v>
      </c>
      <c r="F652">
        <v>4360</v>
      </c>
      <c r="G652" s="96" t="s">
        <v>567</v>
      </c>
      <c r="H652" t="s">
        <v>30</v>
      </c>
      <c r="M652" s="94"/>
    </row>
    <row r="653" spans="1:13" x14ac:dyDescent="0.2">
      <c r="A653" s="94">
        <v>4143</v>
      </c>
      <c r="B653" t="s">
        <v>509</v>
      </c>
      <c r="C653" t="s">
        <v>303</v>
      </c>
      <c r="D653" t="s">
        <v>30</v>
      </c>
      <c r="F653">
        <v>4362</v>
      </c>
      <c r="G653" s="96" t="s">
        <v>567</v>
      </c>
      <c r="H653" t="s">
        <v>30</v>
      </c>
      <c r="M653" s="94"/>
    </row>
    <row r="654" spans="1:13" x14ac:dyDescent="0.2">
      <c r="A654" s="94">
        <v>4144</v>
      </c>
      <c r="B654" t="s">
        <v>510</v>
      </c>
      <c r="C654" t="s">
        <v>303</v>
      </c>
      <c r="D654" t="s">
        <v>30</v>
      </c>
      <c r="F654">
        <v>4363</v>
      </c>
      <c r="G654" s="96" t="s">
        <v>567</v>
      </c>
      <c r="H654" t="s">
        <v>30</v>
      </c>
      <c r="M654" s="94"/>
    </row>
    <row r="655" spans="1:13" x14ac:dyDescent="0.2">
      <c r="A655" s="94">
        <v>4150</v>
      </c>
      <c r="B655" t="s">
        <v>2133</v>
      </c>
      <c r="C655" t="s">
        <v>303</v>
      </c>
      <c r="D655" t="s">
        <v>30</v>
      </c>
      <c r="F655">
        <v>4364</v>
      </c>
      <c r="G655" s="96" t="s">
        <v>567</v>
      </c>
      <c r="H655" t="s">
        <v>30</v>
      </c>
      <c r="M655" s="94"/>
    </row>
    <row r="656" spans="1:13" x14ac:dyDescent="0.2">
      <c r="A656" s="94">
        <v>4151</v>
      </c>
      <c r="B656" t="s">
        <v>511</v>
      </c>
      <c r="C656" t="s">
        <v>303</v>
      </c>
      <c r="D656" t="s">
        <v>30</v>
      </c>
      <c r="F656">
        <v>4371</v>
      </c>
      <c r="G656" s="96" t="s">
        <v>567</v>
      </c>
      <c r="H656" t="s">
        <v>30</v>
      </c>
      <c r="M656" s="94"/>
    </row>
    <row r="657" spans="1:13" x14ac:dyDescent="0.2">
      <c r="A657" s="94">
        <v>4152</v>
      </c>
      <c r="B657" t="s">
        <v>1857</v>
      </c>
      <c r="C657" t="s">
        <v>303</v>
      </c>
      <c r="D657" t="s">
        <v>30</v>
      </c>
      <c r="F657">
        <v>4372</v>
      </c>
      <c r="G657" s="96" t="s">
        <v>567</v>
      </c>
      <c r="H657" t="s">
        <v>30</v>
      </c>
      <c r="M657" s="94"/>
    </row>
    <row r="658" spans="1:13" x14ac:dyDescent="0.2">
      <c r="A658" s="94">
        <v>4152</v>
      </c>
      <c r="B658" t="s">
        <v>512</v>
      </c>
      <c r="C658" t="s">
        <v>303</v>
      </c>
      <c r="D658" t="s">
        <v>30</v>
      </c>
      <c r="F658">
        <v>4381</v>
      </c>
      <c r="G658" s="96" t="s">
        <v>567</v>
      </c>
      <c r="H658" t="s">
        <v>30</v>
      </c>
      <c r="M658" s="94"/>
    </row>
    <row r="659" spans="1:13" x14ac:dyDescent="0.2">
      <c r="A659" s="94">
        <v>4153</v>
      </c>
      <c r="B659" t="s">
        <v>513</v>
      </c>
      <c r="C659" t="s">
        <v>303</v>
      </c>
      <c r="D659" t="s">
        <v>30</v>
      </c>
      <c r="F659">
        <v>4391</v>
      </c>
      <c r="G659" s="96" t="s">
        <v>567</v>
      </c>
      <c r="H659" t="s">
        <v>30</v>
      </c>
      <c r="M659" s="94"/>
    </row>
    <row r="660" spans="1:13" x14ac:dyDescent="0.2">
      <c r="A660" s="94">
        <v>4154</v>
      </c>
      <c r="B660" t="s">
        <v>514</v>
      </c>
      <c r="C660" t="s">
        <v>303</v>
      </c>
      <c r="D660" t="s">
        <v>30</v>
      </c>
      <c r="F660">
        <v>4392</v>
      </c>
      <c r="G660" s="96" t="s">
        <v>366</v>
      </c>
      <c r="H660" t="s">
        <v>31</v>
      </c>
      <c r="M660" s="94"/>
    </row>
    <row r="661" spans="1:13" x14ac:dyDescent="0.2">
      <c r="A661" s="94">
        <v>4155</v>
      </c>
      <c r="B661" t="s">
        <v>515</v>
      </c>
      <c r="C661" t="s">
        <v>303</v>
      </c>
      <c r="D661" t="s">
        <v>30</v>
      </c>
      <c r="F661">
        <v>4400</v>
      </c>
      <c r="G661" s="96" t="s">
        <v>2213</v>
      </c>
      <c r="H661" t="s">
        <v>30</v>
      </c>
      <c r="M661" s="94"/>
    </row>
    <row r="662" spans="1:13" x14ac:dyDescent="0.2">
      <c r="A662" s="94">
        <v>4160</v>
      </c>
      <c r="B662" t="s">
        <v>2132</v>
      </c>
      <c r="C662" t="s">
        <v>303</v>
      </c>
      <c r="D662" t="s">
        <v>30</v>
      </c>
      <c r="F662">
        <v>4407</v>
      </c>
      <c r="G662" s="96" t="s">
        <v>2198</v>
      </c>
      <c r="H662" t="s">
        <v>30</v>
      </c>
      <c r="M662" s="94"/>
    </row>
    <row r="663" spans="1:13" x14ac:dyDescent="0.2">
      <c r="A663" s="94">
        <v>4161</v>
      </c>
      <c r="B663" t="s">
        <v>516</v>
      </c>
      <c r="C663" t="s">
        <v>303</v>
      </c>
      <c r="D663" t="s">
        <v>30</v>
      </c>
      <c r="F663">
        <v>4421</v>
      </c>
      <c r="G663" s="96" t="s">
        <v>2198</v>
      </c>
      <c r="H663" t="s">
        <v>30</v>
      </c>
      <c r="M663" s="94"/>
    </row>
    <row r="664" spans="1:13" x14ac:dyDescent="0.2">
      <c r="A664" s="94">
        <v>4162</v>
      </c>
      <c r="B664" t="s">
        <v>517</v>
      </c>
      <c r="C664" t="s">
        <v>303</v>
      </c>
      <c r="D664" t="s">
        <v>30</v>
      </c>
      <c r="F664">
        <v>4431</v>
      </c>
      <c r="G664" s="96" t="s">
        <v>335</v>
      </c>
      <c r="H664" t="s">
        <v>31</v>
      </c>
      <c r="M664" s="94"/>
    </row>
    <row r="665" spans="1:13" x14ac:dyDescent="0.2">
      <c r="A665" s="94">
        <v>4163</v>
      </c>
      <c r="B665" t="s">
        <v>518</v>
      </c>
      <c r="C665" t="s">
        <v>303</v>
      </c>
      <c r="D665" t="s">
        <v>30</v>
      </c>
      <c r="F665">
        <v>4432</v>
      </c>
      <c r="G665" s="96" t="s">
        <v>335</v>
      </c>
      <c r="H665" t="s">
        <v>31</v>
      </c>
      <c r="M665" s="94"/>
    </row>
    <row r="666" spans="1:13" x14ac:dyDescent="0.2">
      <c r="A666" s="94">
        <v>4164</v>
      </c>
      <c r="B666" t="s">
        <v>519</v>
      </c>
      <c r="C666" t="s">
        <v>303</v>
      </c>
      <c r="D666" t="s">
        <v>30</v>
      </c>
      <c r="F666">
        <v>4441</v>
      </c>
      <c r="G666" s="96" t="s">
        <v>335</v>
      </c>
      <c r="H666" t="s">
        <v>31</v>
      </c>
      <c r="M666" s="94"/>
    </row>
    <row r="667" spans="1:13" x14ac:dyDescent="0.2">
      <c r="A667" s="94">
        <v>4170</v>
      </c>
      <c r="B667" t="s">
        <v>520</v>
      </c>
      <c r="C667" t="s">
        <v>303</v>
      </c>
      <c r="D667" t="s">
        <v>30</v>
      </c>
      <c r="F667">
        <v>4443</v>
      </c>
      <c r="G667" s="96" t="s">
        <v>2198</v>
      </c>
      <c r="H667" t="s">
        <v>30</v>
      </c>
      <c r="M667" s="94"/>
    </row>
    <row r="668" spans="1:13" x14ac:dyDescent="0.2">
      <c r="A668" s="94">
        <v>4170</v>
      </c>
      <c r="B668" t="s">
        <v>1860</v>
      </c>
      <c r="C668" t="s">
        <v>303</v>
      </c>
      <c r="D668" t="s">
        <v>30</v>
      </c>
      <c r="F668">
        <v>4451</v>
      </c>
      <c r="G668" s="96" t="s">
        <v>2198</v>
      </c>
      <c r="H668" t="s">
        <v>30</v>
      </c>
      <c r="M668" s="94"/>
    </row>
    <row r="669" spans="1:13" x14ac:dyDescent="0.2">
      <c r="A669" s="94">
        <v>4170</v>
      </c>
      <c r="B669" t="s">
        <v>2127</v>
      </c>
      <c r="C669" t="s">
        <v>303</v>
      </c>
      <c r="D669" t="s">
        <v>30</v>
      </c>
      <c r="F669">
        <v>4452</v>
      </c>
      <c r="G669" s="96" t="s">
        <v>2198</v>
      </c>
      <c r="H669" t="s">
        <v>30</v>
      </c>
      <c r="M669" s="94"/>
    </row>
    <row r="670" spans="1:13" x14ac:dyDescent="0.2">
      <c r="A670" s="94">
        <v>4170</v>
      </c>
      <c r="B670" t="s">
        <v>2129</v>
      </c>
      <c r="C670" t="s">
        <v>303</v>
      </c>
      <c r="D670" t="s">
        <v>30</v>
      </c>
      <c r="F670">
        <v>4460</v>
      </c>
      <c r="G670" s="96" t="s">
        <v>2198</v>
      </c>
      <c r="H670" t="s">
        <v>30</v>
      </c>
      <c r="M670" s="94"/>
    </row>
    <row r="671" spans="1:13" x14ac:dyDescent="0.2">
      <c r="A671" s="94">
        <v>4171</v>
      </c>
      <c r="B671" t="s">
        <v>1858</v>
      </c>
      <c r="C671" t="s">
        <v>303</v>
      </c>
      <c r="D671" t="s">
        <v>30</v>
      </c>
      <c r="F671">
        <v>4461</v>
      </c>
      <c r="G671" s="96" t="s">
        <v>2198</v>
      </c>
      <c r="H671" t="s">
        <v>30</v>
      </c>
      <c r="M671" s="94"/>
    </row>
    <row r="672" spans="1:13" x14ac:dyDescent="0.2">
      <c r="A672" s="94">
        <v>4171</v>
      </c>
      <c r="B672" t="s">
        <v>2128</v>
      </c>
      <c r="C672" t="s">
        <v>303</v>
      </c>
      <c r="D672" t="s">
        <v>30</v>
      </c>
      <c r="F672">
        <v>4462</v>
      </c>
      <c r="G672" s="96" t="s">
        <v>2198</v>
      </c>
      <c r="H672" t="s">
        <v>30</v>
      </c>
      <c r="M672" s="94"/>
    </row>
    <row r="673" spans="1:13" x14ac:dyDescent="0.2">
      <c r="A673" s="94">
        <v>4172</v>
      </c>
      <c r="B673" t="s">
        <v>2125</v>
      </c>
      <c r="C673" t="s">
        <v>303</v>
      </c>
      <c r="D673" t="s">
        <v>30</v>
      </c>
      <c r="F673">
        <v>4463</v>
      </c>
      <c r="G673" s="96" t="s">
        <v>2198</v>
      </c>
      <c r="H673" t="s">
        <v>30</v>
      </c>
      <c r="M673" s="94"/>
    </row>
    <row r="674" spans="1:13" x14ac:dyDescent="0.2">
      <c r="A674" s="94">
        <v>4173</v>
      </c>
      <c r="B674" t="s">
        <v>2131</v>
      </c>
      <c r="C674" t="s">
        <v>303</v>
      </c>
      <c r="D674" t="s">
        <v>30</v>
      </c>
      <c r="F674">
        <v>4470</v>
      </c>
      <c r="G674" s="96" t="s">
        <v>2197</v>
      </c>
      <c r="H674" t="s">
        <v>30</v>
      </c>
      <c r="M674" s="94"/>
    </row>
    <row r="675" spans="1:13" x14ac:dyDescent="0.2">
      <c r="A675" s="94">
        <v>4174</v>
      </c>
      <c r="B675" t="s">
        <v>521</v>
      </c>
      <c r="C675" t="s">
        <v>303</v>
      </c>
      <c r="D675" t="s">
        <v>30</v>
      </c>
      <c r="F675">
        <v>4481</v>
      </c>
      <c r="G675" s="96" t="s">
        <v>2197</v>
      </c>
      <c r="H675" t="s">
        <v>30</v>
      </c>
      <c r="M675" s="94"/>
    </row>
    <row r="676" spans="1:13" x14ac:dyDescent="0.2">
      <c r="A676" s="94">
        <v>4175</v>
      </c>
      <c r="B676" t="s">
        <v>522</v>
      </c>
      <c r="C676" t="s">
        <v>1866</v>
      </c>
      <c r="D676" t="s">
        <v>30</v>
      </c>
      <c r="F676">
        <v>4482</v>
      </c>
      <c r="G676" s="96" t="s">
        <v>335</v>
      </c>
      <c r="H676" t="s">
        <v>31</v>
      </c>
      <c r="M676" s="94"/>
    </row>
    <row r="677" spans="1:13" x14ac:dyDescent="0.2">
      <c r="A677" s="94">
        <v>4180</v>
      </c>
      <c r="B677" t="s">
        <v>1871</v>
      </c>
      <c r="C677" t="s">
        <v>1866</v>
      </c>
      <c r="D677" t="s">
        <v>30</v>
      </c>
      <c r="F677">
        <v>4483</v>
      </c>
      <c r="G677" s="96" t="s">
        <v>2197</v>
      </c>
      <c r="H677" t="s">
        <v>30</v>
      </c>
      <c r="M677" s="94"/>
    </row>
    <row r="678" spans="1:13" x14ac:dyDescent="0.2">
      <c r="A678" s="94">
        <v>4180</v>
      </c>
      <c r="B678" t="s">
        <v>523</v>
      </c>
      <c r="C678" t="s">
        <v>1866</v>
      </c>
      <c r="D678" t="s">
        <v>30</v>
      </c>
      <c r="F678">
        <v>4484</v>
      </c>
      <c r="G678" s="96" t="s">
        <v>2197</v>
      </c>
      <c r="H678" t="s">
        <v>30</v>
      </c>
      <c r="M678" s="94"/>
    </row>
    <row r="679" spans="1:13" x14ac:dyDescent="0.2">
      <c r="A679" s="94">
        <v>4181</v>
      </c>
      <c r="B679" t="s">
        <v>524</v>
      </c>
      <c r="C679" t="s">
        <v>1866</v>
      </c>
      <c r="D679" t="s">
        <v>30</v>
      </c>
      <c r="F679">
        <v>4490</v>
      </c>
      <c r="G679" s="96" t="s">
        <v>2197</v>
      </c>
      <c r="H679" t="s">
        <v>30</v>
      </c>
      <c r="M679" s="94"/>
    </row>
    <row r="680" spans="1:13" x14ac:dyDescent="0.2">
      <c r="A680" s="94">
        <v>4184</v>
      </c>
      <c r="B680" t="s">
        <v>1855</v>
      </c>
      <c r="C680" t="s">
        <v>303</v>
      </c>
      <c r="D680" t="s">
        <v>30</v>
      </c>
      <c r="F680">
        <v>4491</v>
      </c>
      <c r="G680" s="96" t="s">
        <v>2197</v>
      </c>
      <c r="H680" t="s">
        <v>30</v>
      </c>
      <c r="M680" s="94"/>
    </row>
    <row r="681" spans="1:13" x14ac:dyDescent="0.2">
      <c r="A681" s="94">
        <v>4184</v>
      </c>
      <c r="B681" t="s">
        <v>1856</v>
      </c>
      <c r="C681" t="s">
        <v>303</v>
      </c>
      <c r="D681" t="s">
        <v>30</v>
      </c>
      <c r="F681">
        <v>4492</v>
      </c>
      <c r="G681" s="96" t="s">
        <v>2197</v>
      </c>
      <c r="H681" t="s">
        <v>30</v>
      </c>
      <c r="M681" s="94"/>
    </row>
    <row r="682" spans="1:13" x14ac:dyDescent="0.2">
      <c r="A682" s="94">
        <v>4184</v>
      </c>
      <c r="B682" t="s">
        <v>525</v>
      </c>
      <c r="C682" t="s">
        <v>303</v>
      </c>
      <c r="D682" t="s">
        <v>30</v>
      </c>
      <c r="F682">
        <v>4493</v>
      </c>
      <c r="G682" s="96" t="s">
        <v>2198</v>
      </c>
      <c r="H682" t="s">
        <v>30</v>
      </c>
      <c r="M682" s="94"/>
    </row>
    <row r="683" spans="1:13" x14ac:dyDescent="0.2">
      <c r="A683" s="94">
        <v>4184</v>
      </c>
      <c r="B683" t="s">
        <v>1861</v>
      </c>
      <c r="C683" t="s">
        <v>303</v>
      </c>
      <c r="D683" t="s">
        <v>30</v>
      </c>
      <c r="F683">
        <v>4501</v>
      </c>
      <c r="G683" s="96" t="s">
        <v>2197</v>
      </c>
      <c r="H683" t="s">
        <v>30</v>
      </c>
      <c r="M683" s="94"/>
    </row>
    <row r="684" spans="1:13" x14ac:dyDescent="0.2">
      <c r="A684" s="94">
        <v>4190</v>
      </c>
      <c r="B684" t="s">
        <v>526</v>
      </c>
      <c r="C684" t="s">
        <v>1866</v>
      </c>
      <c r="D684" t="s">
        <v>30</v>
      </c>
      <c r="F684">
        <v>4502</v>
      </c>
      <c r="G684" s="96" t="s">
        <v>2197</v>
      </c>
      <c r="H684" t="s">
        <v>30</v>
      </c>
      <c r="M684" s="94"/>
    </row>
    <row r="685" spans="1:13" x14ac:dyDescent="0.2">
      <c r="A685" s="94">
        <v>4191</v>
      </c>
      <c r="B685" t="s">
        <v>527</v>
      </c>
      <c r="C685" t="s">
        <v>1866</v>
      </c>
      <c r="D685" t="s">
        <v>30</v>
      </c>
      <c r="F685">
        <v>4511</v>
      </c>
      <c r="G685" s="96" t="s">
        <v>2197</v>
      </c>
      <c r="H685" t="s">
        <v>30</v>
      </c>
      <c r="M685" s="94"/>
    </row>
    <row r="686" spans="1:13" x14ac:dyDescent="0.2">
      <c r="A686" s="94">
        <v>4192</v>
      </c>
      <c r="B686" t="s">
        <v>528</v>
      </c>
      <c r="C686" t="s">
        <v>1866</v>
      </c>
      <c r="D686" t="s">
        <v>30</v>
      </c>
      <c r="F686">
        <v>4521</v>
      </c>
      <c r="G686" s="96" t="s">
        <v>2198</v>
      </c>
      <c r="H686" t="s">
        <v>30</v>
      </c>
      <c r="M686" s="94"/>
    </row>
    <row r="687" spans="1:13" x14ac:dyDescent="0.2">
      <c r="A687" s="94">
        <v>4193</v>
      </c>
      <c r="B687" t="s">
        <v>529</v>
      </c>
      <c r="C687" t="s">
        <v>1866</v>
      </c>
      <c r="D687" t="s">
        <v>30</v>
      </c>
      <c r="F687">
        <v>4522</v>
      </c>
      <c r="G687" s="96" t="s">
        <v>2198</v>
      </c>
      <c r="H687" t="s">
        <v>30</v>
      </c>
      <c r="M687" s="94"/>
    </row>
    <row r="688" spans="1:13" x14ac:dyDescent="0.2">
      <c r="A688" s="94">
        <v>4201</v>
      </c>
      <c r="B688" t="s">
        <v>1867</v>
      </c>
      <c r="C688" t="s">
        <v>1866</v>
      </c>
      <c r="D688" t="s">
        <v>30</v>
      </c>
      <c r="F688">
        <v>4531</v>
      </c>
      <c r="G688" s="96" t="s">
        <v>2197</v>
      </c>
      <c r="H688" t="s">
        <v>30</v>
      </c>
      <c r="M688" s="94"/>
    </row>
    <row r="689" spans="1:13" x14ac:dyDescent="0.2">
      <c r="A689" s="94">
        <v>4201</v>
      </c>
      <c r="B689" t="s">
        <v>530</v>
      </c>
      <c r="C689" t="s">
        <v>1866</v>
      </c>
      <c r="D689" t="s">
        <v>30</v>
      </c>
      <c r="F689">
        <v>4532</v>
      </c>
      <c r="G689" s="96" t="s">
        <v>2198</v>
      </c>
      <c r="H689" t="s">
        <v>30</v>
      </c>
      <c r="M689" s="94"/>
    </row>
    <row r="690" spans="1:13" x14ac:dyDescent="0.2">
      <c r="A690" s="94">
        <v>4202</v>
      </c>
      <c r="B690" t="s">
        <v>531</v>
      </c>
      <c r="C690" t="s">
        <v>1866</v>
      </c>
      <c r="D690" t="s">
        <v>30</v>
      </c>
      <c r="F690">
        <v>4533</v>
      </c>
      <c r="G690" s="96" t="s">
        <v>2197</v>
      </c>
      <c r="H690" t="s">
        <v>30</v>
      </c>
      <c r="M690" s="94"/>
    </row>
    <row r="691" spans="1:13" x14ac:dyDescent="0.2">
      <c r="A691" s="94">
        <v>4202</v>
      </c>
      <c r="B691" t="s">
        <v>534</v>
      </c>
      <c r="C691" t="s">
        <v>1866</v>
      </c>
      <c r="D691" t="s">
        <v>30</v>
      </c>
      <c r="F691">
        <v>4540</v>
      </c>
      <c r="G691" s="96" t="s">
        <v>2198</v>
      </c>
      <c r="H691" t="s">
        <v>30</v>
      </c>
      <c r="M691" s="94"/>
    </row>
    <row r="692" spans="1:13" x14ac:dyDescent="0.2">
      <c r="A692" s="94">
        <v>4203</v>
      </c>
      <c r="B692" t="s">
        <v>532</v>
      </c>
      <c r="C692" t="s">
        <v>1866</v>
      </c>
      <c r="D692" t="s">
        <v>30</v>
      </c>
      <c r="F692">
        <v>4541</v>
      </c>
      <c r="G692" s="96" t="s">
        <v>2198</v>
      </c>
      <c r="H692" t="s">
        <v>30</v>
      </c>
      <c r="M692" s="94"/>
    </row>
    <row r="693" spans="1:13" x14ac:dyDescent="0.2">
      <c r="A693" s="94">
        <v>4204</v>
      </c>
      <c r="B693" t="s">
        <v>1868</v>
      </c>
      <c r="C693" t="s">
        <v>1866</v>
      </c>
      <c r="D693" t="s">
        <v>30</v>
      </c>
      <c r="F693">
        <v>4542</v>
      </c>
      <c r="G693" s="96" t="s">
        <v>615</v>
      </c>
      <c r="H693" t="s">
        <v>30</v>
      </c>
      <c r="M693" s="94"/>
    </row>
    <row r="694" spans="1:13" x14ac:dyDescent="0.2">
      <c r="A694" s="94">
        <v>4204</v>
      </c>
      <c r="B694" t="s">
        <v>1870</v>
      </c>
      <c r="C694" t="s">
        <v>1866</v>
      </c>
      <c r="D694" t="s">
        <v>30</v>
      </c>
      <c r="F694">
        <v>4550</v>
      </c>
      <c r="G694" s="96" t="s">
        <v>615</v>
      </c>
      <c r="H694" t="s">
        <v>30</v>
      </c>
      <c r="M694" s="94"/>
    </row>
    <row r="695" spans="1:13" x14ac:dyDescent="0.2">
      <c r="A695" s="94">
        <v>4204</v>
      </c>
      <c r="B695" t="s">
        <v>533</v>
      </c>
      <c r="C695" t="s">
        <v>1866</v>
      </c>
      <c r="D695" t="s">
        <v>30</v>
      </c>
      <c r="F695">
        <v>4551</v>
      </c>
      <c r="G695" s="96" t="s">
        <v>615</v>
      </c>
      <c r="H695" t="s">
        <v>30</v>
      </c>
      <c r="M695" s="94"/>
    </row>
    <row r="696" spans="1:13" x14ac:dyDescent="0.2">
      <c r="A696" s="94">
        <v>4209</v>
      </c>
      <c r="B696" t="s">
        <v>535</v>
      </c>
      <c r="C696" t="s">
        <v>1866</v>
      </c>
      <c r="D696" t="s">
        <v>30</v>
      </c>
      <c r="F696">
        <v>4552</v>
      </c>
      <c r="G696" s="96" t="s">
        <v>615</v>
      </c>
      <c r="H696" t="s">
        <v>30</v>
      </c>
      <c r="M696" s="94"/>
    </row>
    <row r="697" spans="1:13" x14ac:dyDescent="0.2">
      <c r="A697" s="94">
        <v>4210</v>
      </c>
      <c r="B697" t="s">
        <v>539</v>
      </c>
      <c r="C697" t="s">
        <v>546</v>
      </c>
      <c r="D697" t="s">
        <v>30</v>
      </c>
      <c r="F697">
        <v>4553</v>
      </c>
      <c r="G697" s="96" t="s">
        <v>615</v>
      </c>
      <c r="H697" t="s">
        <v>30</v>
      </c>
      <c r="M697" s="94"/>
    </row>
    <row r="698" spans="1:13" x14ac:dyDescent="0.2">
      <c r="A698" s="94">
        <v>4210</v>
      </c>
      <c r="B698" t="s">
        <v>536</v>
      </c>
      <c r="C698" t="s">
        <v>1866</v>
      </c>
      <c r="D698" t="s">
        <v>30</v>
      </c>
      <c r="F698">
        <v>4554</v>
      </c>
      <c r="G698" s="96" t="s">
        <v>615</v>
      </c>
      <c r="H698" t="s">
        <v>30</v>
      </c>
      <c r="M698" s="94"/>
    </row>
    <row r="699" spans="1:13" x14ac:dyDescent="0.2">
      <c r="A699" s="94">
        <v>4211</v>
      </c>
      <c r="B699" t="s">
        <v>537</v>
      </c>
      <c r="C699" t="s">
        <v>1866</v>
      </c>
      <c r="D699" t="s">
        <v>30</v>
      </c>
      <c r="F699">
        <v>4560</v>
      </c>
      <c r="G699" s="96" t="s">
        <v>615</v>
      </c>
      <c r="H699" t="s">
        <v>30</v>
      </c>
      <c r="M699" s="94"/>
    </row>
    <row r="700" spans="1:13" x14ac:dyDescent="0.2">
      <c r="A700" s="94">
        <v>4212</v>
      </c>
      <c r="B700" t="s">
        <v>538</v>
      </c>
      <c r="C700" t="s">
        <v>546</v>
      </c>
      <c r="D700" t="s">
        <v>30</v>
      </c>
      <c r="F700">
        <v>4562</v>
      </c>
      <c r="G700" s="96" t="s">
        <v>615</v>
      </c>
      <c r="H700" t="s">
        <v>30</v>
      </c>
      <c r="M700" s="94"/>
    </row>
    <row r="701" spans="1:13" x14ac:dyDescent="0.2">
      <c r="A701" s="94">
        <v>4221</v>
      </c>
      <c r="B701" t="s">
        <v>540</v>
      </c>
      <c r="C701" t="s">
        <v>1866</v>
      </c>
      <c r="D701" t="s">
        <v>30</v>
      </c>
      <c r="F701">
        <v>4563</v>
      </c>
      <c r="G701" s="96" t="s">
        <v>615</v>
      </c>
      <c r="H701" t="s">
        <v>30</v>
      </c>
      <c r="M701" s="94"/>
    </row>
    <row r="702" spans="1:13" x14ac:dyDescent="0.2">
      <c r="A702" s="94">
        <v>4222</v>
      </c>
      <c r="B702" t="s">
        <v>543</v>
      </c>
      <c r="C702" t="s">
        <v>567</v>
      </c>
      <c r="D702" t="s">
        <v>30</v>
      </c>
      <c r="F702">
        <v>4564</v>
      </c>
      <c r="G702" s="96" t="s">
        <v>615</v>
      </c>
      <c r="H702" t="s">
        <v>30</v>
      </c>
      <c r="M702" s="94"/>
    </row>
    <row r="703" spans="1:13" x14ac:dyDescent="0.2">
      <c r="A703" s="94">
        <v>4222</v>
      </c>
      <c r="B703" t="s">
        <v>2119</v>
      </c>
      <c r="C703" t="s">
        <v>567</v>
      </c>
      <c r="D703" t="s">
        <v>30</v>
      </c>
      <c r="F703">
        <v>4565</v>
      </c>
      <c r="G703" s="96" t="s">
        <v>615</v>
      </c>
      <c r="H703" t="s">
        <v>30</v>
      </c>
      <c r="M703" s="94"/>
    </row>
    <row r="704" spans="1:13" x14ac:dyDescent="0.2">
      <c r="A704" s="94">
        <v>4223</v>
      </c>
      <c r="B704" t="s">
        <v>541</v>
      </c>
      <c r="C704" t="s">
        <v>567</v>
      </c>
      <c r="D704" t="s">
        <v>30</v>
      </c>
      <c r="F704">
        <v>4572</v>
      </c>
      <c r="G704" s="96" t="s">
        <v>615</v>
      </c>
      <c r="H704" t="s">
        <v>30</v>
      </c>
      <c r="M704" s="94"/>
    </row>
    <row r="705" spans="1:13" x14ac:dyDescent="0.2">
      <c r="A705" s="94">
        <v>4224</v>
      </c>
      <c r="B705" t="s">
        <v>542</v>
      </c>
      <c r="C705" t="s">
        <v>546</v>
      </c>
      <c r="D705" t="s">
        <v>30</v>
      </c>
      <c r="F705">
        <v>4573</v>
      </c>
      <c r="G705" s="96" t="s">
        <v>615</v>
      </c>
      <c r="H705" t="s">
        <v>30</v>
      </c>
      <c r="M705" s="94"/>
    </row>
    <row r="706" spans="1:13" x14ac:dyDescent="0.2">
      <c r="A706" s="94">
        <v>4225</v>
      </c>
      <c r="B706" t="s">
        <v>1846</v>
      </c>
      <c r="C706" t="s">
        <v>567</v>
      </c>
      <c r="D706" t="s">
        <v>30</v>
      </c>
      <c r="F706">
        <v>4574</v>
      </c>
      <c r="G706" s="96" t="s">
        <v>615</v>
      </c>
      <c r="H706" t="s">
        <v>30</v>
      </c>
      <c r="M706" s="94"/>
    </row>
    <row r="707" spans="1:13" x14ac:dyDescent="0.2">
      <c r="A707" s="94">
        <v>4230</v>
      </c>
      <c r="B707" t="s">
        <v>544</v>
      </c>
      <c r="C707" t="s">
        <v>546</v>
      </c>
      <c r="D707" t="s">
        <v>30</v>
      </c>
      <c r="F707">
        <v>4575</v>
      </c>
      <c r="G707" s="96" t="s">
        <v>615</v>
      </c>
      <c r="H707" t="s">
        <v>30</v>
      </c>
      <c r="M707" s="94"/>
    </row>
    <row r="708" spans="1:13" x14ac:dyDescent="0.2">
      <c r="A708" s="94">
        <v>4232</v>
      </c>
      <c r="B708" t="s">
        <v>545</v>
      </c>
      <c r="C708" t="s">
        <v>546</v>
      </c>
      <c r="D708" t="s">
        <v>30</v>
      </c>
      <c r="F708">
        <v>4580</v>
      </c>
      <c r="G708" s="96" t="s">
        <v>615</v>
      </c>
      <c r="H708" t="s">
        <v>30</v>
      </c>
      <c r="M708" s="94"/>
    </row>
    <row r="709" spans="1:13" x14ac:dyDescent="0.2">
      <c r="A709" s="94">
        <v>4240</v>
      </c>
      <c r="B709" t="s">
        <v>546</v>
      </c>
      <c r="C709" t="s">
        <v>546</v>
      </c>
      <c r="D709" t="s">
        <v>30</v>
      </c>
      <c r="F709">
        <v>4581</v>
      </c>
      <c r="G709" s="96" t="s">
        <v>615</v>
      </c>
      <c r="H709" t="s">
        <v>30</v>
      </c>
      <c r="M709" s="94"/>
    </row>
    <row r="710" spans="1:13" x14ac:dyDescent="0.2">
      <c r="A710" s="94">
        <v>4240</v>
      </c>
      <c r="B710" t="s">
        <v>1834</v>
      </c>
      <c r="C710" t="s">
        <v>546</v>
      </c>
      <c r="D710" t="s">
        <v>30</v>
      </c>
      <c r="F710">
        <v>4582</v>
      </c>
      <c r="G710" s="96" t="s">
        <v>615</v>
      </c>
      <c r="H710" t="s">
        <v>30</v>
      </c>
      <c r="M710" s="94"/>
    </row>
    <row r="711" spans="1:13" x14ac:dyDescent="0.2">
      <c r="A711" s="94">
        <v>4242</v>
      </c>
      <c r="B711" t="s">
        <v>547</v>
      </c>
      <c r="C711" t="s">
        <v>546</v>
      </c>
      <c r="D711" t="s">
        <v>30</v>
      </c>
      <c r="F711">
        <v>4591</v>
      </c>
      <c r="G711" s="96" t="s">
        <v>615</v>
      </c>
      <c r="H711" t="s">
        <v>30</v>
      </c>
      <c r="M711" s="94"/>
    </row>
    <row r="712" spans="1:13" x14ac:dyDescent="0.2">
      <c r="A712" s="94">
        <v>4251</v>
      </c>
      <c r="B712" t="s">
        <v>548</v>
      </c>
      <c r="C712" t="s">
        <v>546</v>
      </c>
      <c r="D712" t="s">
        <v>30</v>
      </c>
      <c r="F712">
        <v>4594</v>
      </c>
      <c r="G712" s="96" t="s">
        <v>615</v>
      </c>
      <c r="H712" t="s">
        <v>30</v>
      </c>
      <c r="M712" s="94"/>
    </row>
    <row r="713" spans="1:13" x14ac:dyDescent="0.2">
      <c r="A713" s="94">
        <v>4252</v>
      </c>
      <c r="B713" t="s">
        <v>549</v>
      </c>
      <c r="C713" t="s">
        <v>546</v>
      </c>
      <c r="D713" t="s">
        <v>30</v>
      </c>
      <c r="F713">
        <v>4595</v>
      </c>
      <c r="G713" s="96" t="s">
        <v>2198</v>
      </c>
      <c r="H713" t="s">
        <v>30</v>
      </c>
      <c r="M713" s="94"/>
    </row>
    <row r="714" spans="1:13" x14ac:dyDescent="0.2">
      <c r="A714" s="94">
        <v>4261</v>
      </c>
      <c r="B714" t="s">
        <v>550</v>
      </c>
      <c r="C714" t="s">
        <v>546</v>
      </c>
      <c r="D714" t="s">
        <v>30</v>
      </c>
      <c r="F714">
        <v>4596</v>
      </c>
      <c r="G714" s="96" t="s">
        <v>615</v>
      </c>
      <c r="H714" t="s">
        <v>30</v>
      </c>
      <c r="M714" s="94"/>
    </row>
    <row r="715" spans="1:13" x14ac:dyDescent="0.2">
      <c r="A715" s="94">
        <v>4262</v>
      </c>
      <c r="B715" t="s">
        <v>551</v>
      </c>
      <c r="C715" t="s">
        <v>546</v>
      </c>
      <c r="D715" t="s">
        <v>30</v>
      </c>
      <c r="F715">
        <v>4600</v>
      </c>
      <c r="G715" s="96" t="s">
        <v>2214</v>
      </c>
      <c r="H715" t="s">
        <v>30</v>
      </c>
      <c r="M715" s="94"/>
    </row>
    <row r="716" spans="1:13" x14ac:dyDescent="0.2">
      <c r="A716" s="94">
        <v>4263</v>
      </c>
      <c r="B716" t="s">
        <v>552</v>
      </c>
      <c r="C716" t="s">
        <v>546</v>
      </c>
      <c r="D716" t="s">
        <v>30</v>
      </c>
      <c r="F716">
        <v>4611</v>
      </c>
      <c r="G716" s="96" t="s">
        <v>2199</v>
      </c>
      <c r="H716" t="s">
        <v>30</v>
      </c>
      <c r="M716" s="94"/>
    </row>
    <row r="717" spans="1:13" x14ac:dyDescent="0.2">
      <c r="A717" s="94">
        <v>4264</v>
      </c>
      <c r="B717" t="s">
        <v>553</v>
      </c>
      <c r="C717" t="s">
        <v>546</v>
      </c>
      <c r="D717" t="s">
        <v>30</v>
      </c>
      <c r="F717">
        <v>4612</v>
      </c>
      <c r="G717" s="96" t="s">
        <v>484</v>
      </c>
      <c r="H717" t="s">
        <v>30</v>
      </c>
      <c r="M717" s="94"/>
    </row>
    <row r="718" spans="1:13" x14ac:dyDescent="0.2">
      <c r="A718" s="94">
        <v>4271</v>
      </c>
      <c r="B718" t="s">
        <v>2107</v>
      </c>
      <c r="C718" t="s">
        <v>546</v>
      </c>
      <c r="D718" t="s">
        <v>30</v>
      </c>
      <c r="F718">
        <v>4614</v>
      </c>
      <c r="G718" s="96" t="s">
        <v>2199</v>
      </c>
      <c r="H718" t="s">
        <v>30</v>
      </c>
      <c r="M718" s="94"/>
    </row>
    <row r="719" spans="1:13" x14ac:dyDescent="0.2">
      <c r="A719" s="94">
        <v>4272</v>
      </c>
      <c r="B719" t="s">
        <v>554</v>
      </c>
      <c r="C719" t="s">
        <v>546</v>
      </c>
      <c r="D719" t="s">
        <v>30</v>
      </c>
      <c r="F719">
        <v>4615</v>
      </c>
      <c r="G719" s="96" t="s">
        <v>2199</v>
      </c>
      <c r="H719" t="s">
        <v>30</v>
      </c>
      <c r="M719" s="94"/>
    </row>
    <row r="720" spans="1:13" x14ac:dyDescent="0.2">
      <c r="A720" s="94">
        <v>4273</v>
      </c>
      <c r="B720" t="s">
        <v>1833</v>
      </c>
      <c r="C720" t="s">
        <v>546</v>
      </c>
      <c r="D720" t="s">
        <v>30</v>
      </c>
      <c r="F720">
        <v>4616</v>
      </c>
      <c r="G720" s="96" t="s">
        <v>2199</v>
      </c>
      <c r="H720" t="s">
        <v>30</v>
      </c>
      <c r="M720" s="94"/>
    </row>
    <row r="721" spans="1:13" x14ac:dyDescent="0.2">
      <c r="A721" s="94">
        <v>4273</v>
      </c>
      <c r="B721" t="s">
        <v>555</v>
      </c>
      <c r="C721" t="s">
        <v>546</v>
      </c>
      <c r="D721" t="s">
        <v>30</v>
      </c>
      <c r="F721">
        <v>4621</v>
      </c>
      <c r="G721" s="96" t="s">
        <v>2199</v>
      </c>
      <c r="H721" t="s">
        <v>30</v>
      </c>
      <c r="M721" s="94"/>
    </row>
    <row r="722" spans="1:13" x14ac:dyDescent="0.2">
      <c r="A722" s="94">
        <v>4274</v>
      </c>
      <c r="B722" t="s">
        <v>556</v>
      </c>
      <c r="C722" t="s">
        <v>546</v>
      </c>
      <c r="D722" t="s">
        <v>30</v>
      </c>
      <c r="F722">
        <v>4622</v>
      </c>
      <c r="G722" s="96" t="s">
        <v>2197</v>
      </c>
      <c r="H722" t="s">
        <v>30</v>
      </c>
      <c r="M722" s="94"/>
    </row>
    <row r="723" spans="1:13" x14ac:dyDescent="0.2">
      <c r="A723" s="94">
        <v>4280</v>
      </c>
      <c r="B723" t="s">
        <v>557</v>
      </c>
      <c r="C723" t="s">
        <v>546</v>
      </c>
      <c r="D723" t="s">
        <v>30</v>
      </c>
      <c r="F723">
        <v>4623</v>
      </c>
      <c r="G723" s="96" t="s">
        <v>2199</v>
      </c>
      <c r="H723" t="s">
        <v>30</v>
      </c>
      <c r="M723" s="94"/>
    </row>
    <row r="724" spans="1:13" x14ac:dyDescent="0.2">
      <c r="A724" s="94">
        <v>4282</v>
      </c>
      <c r="B724" t="s">
        <v>558</v>
      </c>
      <c r="C724" t="s">
        <v>546</v>
      </c>
      <c r="D724" t="s">
        <v>30</v>
      </c>
      <c r="F724">
        <v>4624</v>
      </c>
      <c r="G724" s="96" t="s">
        <v>2199</v>
      </c>
      <c r="H724" t="s">
        <v>30</v>
      </c>
      <c r="M724" s="94"/>
    </row>
    <row r="725" spans="1:13" x14ac:dyDescent="0.2">
      <c r="A725" s="94">
        <v>4283</v>
      </c>
      <c r="B725" t="s">
        <v>559</v>
      </c>
      <c r="C725" t="s">
        <v>546</v>
      </c>
      <c r="D725" t="s">
        <v>30</v>
      </c>
      <c r="F725">
        <v>4625</v>
      </c>
      <c r="G725" s="96" t="s">
        <v>2199</v>
      </c>
      <c r="H725" t="s">
        <v>30</v>
      </c>
      <c r="M725" s="94"/>
    </row>
    <row r="726" spans="1:13" x14ac:dyDescent="0.2">
      <c r="A726" s="94">
        <v>4284</v>
      </c>
      <c r="B726" t="s">
        <v>560</v>
      </c>
      <c r="C726" t="s">
        <v>546</v>
      </c>
      <c r="D726" t="s">
        <v>30</v>
      </c>
      <c r="F726">
        <v>4631</v>
      </c>
      <c r="G726" s="96" t="s">
        <v>2199</v>
      </c>
      <c r="H726" t="s">
        <v>30</v>
      </c>
      <c r="M726" s="94"/>
    </row>
    <row r="727" spans="1:13" x14ac:dyDescent="0.2">
      <c r="A727" s="94">
        <v>4291</v>
      </c>
      <c r="B727" t="s">
        <v>561</v>
      </c>
      <c r="C727" t="s">
        <v>546</v>
      </c>
      <c r="D727" t="s">
        <v>30</v>
      </c>
      <c r="F727">
        <v>4632</v>
      </c>
      <c r="G727" s="96" t="s">
        <v>2199</v>
      </c>
      <c r="H727" t="s">
        <v>30</v>
      </c>
      <c r="M727" s="94"/>
    </row>
    <row r="728" spans="1:13" x14ac:dyDescent="0.2">
      <c r="A728" s="94">
        <v>4292</v>
      </c>
      <c r="B728" t="s">
        <v>562</v>
      </c>
      <c r="C728" t="s">
        <v>546</v>
      </c>
      <c r="D728" t="s">
        <v>30</v>
      </c>
      <c r="F728">
        <v>4633</v>
      </c>
      <c r="G728" s="96" t="s">
        <v>674</v>
      </c>
      <c r="H728" t="s">
        <v>30</v>
      </c>
      <c r="M728" s="94"/>
    </row>
    <row r="729" spans="1:13" x14ac:dyDescent="0.2">
      <c r="A729" s="94">
        <v>4293</v>
      </c>
      <c r="B729" t="s">
        <v>563</v>
      </c>
      <c r="C729" t="s">
        <v>546</v>
      </c>
      <c r="D729" t="s">
        <v>30</v>
      </c>
      <c r="F729">
        <v>4641</v>
      </c>
      <c r="G729" s="96" t="s">
        <v>2199</v>
      </c>
      <c r="H729" t="s">
        <v>30</v>
      </c>
      <c r="M729" s="94"/>
    </row>
    <row r="730" spans="1:13" x14ac:dyDescent="0.2">
      <c r="A730" s="94">
        <v>4294</v>
      </c>
      <c r="B730" t="s">
        <v>2106</v>
      </c>
      <c r="C730" t="s">
        <v>546</v>
      </c>
      <c r="D730" t="s">
        <v>30</v>
      </c>
      <c r="F730">
        <v>4642</v>
      </c>
      <c r="G730" s="96" t="s">
        <v>2199</v>
      </c>
      <c r="H730" t="s">
        <v>30</v>
      </c>
      <c r="M730" s="94"/>
    </row>
    <row r="731" spans="1:13" x14ac:dyDescent="0.2">
      <c r="A731" s="94">
        <v>4300</v>
      </c>
      <c r="B731" t="s">
        <v>2073</v>
      </c>
      <c r="C731" t="s">
        <v>335</v>
      </c>
      <c r="D731" t="s">
        <v>31</v>
      </c>
      <c r="F731">
        <v>4643</v>
      </c>
      <c r="G731" s="96" t="s">
        <v>615</v>
      </c>
      <c r="H731" t="s">
        <v>30</v>
      </c>
      <c r="M731" s="94"/>
    </row>
    <row r="732" spans="1:13" x14ac:dyDescent="0.2">
      <c r="A732" s="94">
        <v>4303</v>
      </c>
      <c r="B732" t="s">
        <v>2071</v>
      </c>
      <c r="C732" t="s">
        <v>335</v>
      </c>
      <c r="D732" t="s">
        <v>31</v>
      </c>
      <c r="F732">
        <v>4644</v>
      </c>
      <c r="G732" s="96" t="s">
        <v>715</v>
      </c>
      <c r="H732" t="s">
        <v>30</v>
      </c>
      <c r="M732" s="94"/>
    </row>
    <row r="733" spans="1:13" x14ac:dyDescent="0.2">
      <c r="A733" s="94">
        <v>4310</v>
      </c>
      <c r="B733" t="s">
        <v>564</v>
      </c>
      <c r="C733" t="s">
        <v>567</v>
      </c>
      <c r="D733" t="s">
        <v>30</v>
      </c>
      <c r="F733">
        <v>4645</v>
      </c>
      <c r="G733" s="96" t="s">
        <v>715</v>
      </c>
      <c r="H733" t="s">
        <v>30</v>
      </c>
      <c r="M733" s="94"/>
    </row>
    <row r="734" spans="1:13" x14ac:dyDescent="0.2">
      <c r="A734" s="94">
        <v>4311</v>
      </c>
      <c r="B734" t="s">
        <v>565</v>
      </c>
      <c r="C734" t="s">
        <v>567</v>
      </c>
      <c r="D734" t="s">
        <v>30</v>
      </c>
      <c r="F734">
        <v>4650</v>
      </c>
      <c r="G734" s="96" t="s">
        <v>2199</v>
      </c>
      <c r="H734" t="s">
        <v>30</v>
      </c>
      <c r="M734" s="94"/>
    </row>
    <row r="735" spans="1:13" x14ac:dyDescent="0.2">
      <c r="A735" s="94">
        <v>4312</v>
      </c>
      <c r="B735" t="s">
        <v>566</v>
      </c>
      <c r="C735" t="s">
        <v>567</v>
      </c>
      <c r="D735" t="s">
        <v>30</v>
      </c>
      <c r="F735">
        <v>4651</v>
      </c>
      <c r="G735" s="96" t="s">
        <v>2199</v>
      </c>
      <c r="H735" t="s">
        <v>30</v>
      </c>
      <c r="M735" s="94"/>
    </row>
    <row r="736" spans="1:13" x14ac:dyDescent="0.2">
      <c r="A736" s="94">
        <v>4320</v>
      </c>
      <c r="B736" t="s">
        <v>1845</v>
      </c>
      <c r="C736" t="s">
        <v>567</v>
      </c>
      <c r="D736" t="s">
        <v>30</v>
      </c>
      <c r="F736">
        <v>4652</v>
      </c>
      <c r="G736" s="96" t="s">
        <v>2199</v>
      </c>
      <c r="H736" t="s">
        <v>30</v>
      </c>
      <c r="M736" s="94"/>
    </row>
    <row r="737" spans="1:13" x14ac:dyDescent="0.2">
      <c r="A737" s="94">
        <v>4320</v>
      </c>
      <c r="B737" t="s">
        <v>567</v>
      </c>
      <c r="C737" t="s">
        <v>567</v>
      </c>
      <c r="D737" t="s">
        <v>30</v>
      </c>
      <c r="F737">
        <v>4653</v>
      </c>
      <c r="G737" s="96" t="s">
        <v>2199</v>
      </c>
      <c r="H737" t="s">
        <v>30</v>
      </c>
      <c r="M737" s="94"/>
    </row>
    <row r="738" spans="1:13" x14ac:dyDescent="0.2">
      <c r="A738" s="94">
        <v>4322</v>
      </c>
      <c r="B738" t="s">
        <v>568</v>
      </c>
      <c r="C738" t="s">
        <v>567</v>
      </c>
      <c r="D738" t="s">
        <v>30</v>
      </c>
      <c r="F738">
        <v>4654</v>
      </c>
      <c r="G738" s="96" t="s">
        <v>2199</v>
      </c>
      <c r="H738" t="s">
        <v>30</v>
      </c>
      <c r="M738" s="94"/>
    </row>
    <row r="739" spans="1:13" x14ac:dyDescent="0.2">
      <c r="A739" s="94">
        <v>4323</v>
      </c>
      <c r="B739" t="s">
        <v>569</v>
      </c>
      <c r="C739" t="s">
        <v>567</v>
      </c>
      <c r="D739" t="s">
        <v>30</v>
      </c>
      <c r="F739">
        <v>4655</v>
      </c>
      <c r="G739" s="96" t="s">
        <v>715</v>
      </c>
      <c r="H739" t="s">
        <v>30</v>
      </c>
      <c r="M739" s="94"/>
    </row>
    <row r="740" spans="1:13" x14ac:dyDescent="0.2">
      <c r="A740" s="94">
        <v>4324</v>
      </c>
      <c r="B740" t="s">
        <v>570</v>
      </c>
      <c r="C740" t="s">
        <v>567</v>
      </c>
      <c r="D740" t="s">
        <v>30</v>
      </c>
      <c r="F740">
        <v>4656</v>
      </c>
      <c r="G740" s="96" t="s">
        <v>715</v>
      </c>
      <c r="H740" t="s">
        <v>30</v>
      </c>
      <c r="M740" s="94"/>
    </row>
    <row r="741" spans="1:13" x14ac:dyDescent="0.2">
      <c r="A741" s="94">
        <v>4331</v>
      </c>
      <c r="B741" t="s">
        <v>1848</v>
      </c>
      <c r="C741" t="s">
        <v>567</v>
      </c>
      <c r="D741" t="s">
        <v>30</v>
      </c>
      <c r="F741">
        <v>4661</v>
      </c>
      <c r="G741" s="96" t="s">
        <v>715</v>
      </c>
      <c r="H741" t="s">
        <v>30</v>
      </c>
      <c r="M741" s="94"/>
    </row>
    <row r="742" spans="1:13" x14ac:dyDescent="0.2">
      <c r="A742" s="94">
        <v>4341</v>
      </c>
      <c r="B742" t="s">
        <v>571</v>
      </c>
      <c r="C742" t="s">
        <v>567</v>
      </c>
      <c r="D742" t="s">
        <v>30</v>
      </c>
      <c r="F742">
        <v>4663</v>
      </c>
      <c r="G742" s="96" t="s">
        <v>715</v>
      </c>
      <c r="H742" t="s">
        <v>30</v>
      </c>
      <c r="M742" s="94"/>
    </row>
    <row r="743" spans="1:13" x14ac:dyDescent="0.2">
      <c r="A743" s="94">
        <v>4342</v>
      </c>
      <c r="B743" t="s">
        <v>572</v>
      </c>
      <c r="C743" t="s">
        <v>567</v>
      </c>
      <c r="D743" t="s">
        <v>30</v>
      </c>
      <c r="F743">
        <v>4671</v>
      </c>
      <c r="G743" s="96" t="s">
        <v>2199</v>
      </c>
      <c r="H743" t="s">
        <v>30</v>
      </c>
      <c r="M743" s="94"/>
    </row>
    <row r="744" spans="1:13" x14ac:dyDescent="0.2">
      <c r="A744" s="94">
        <v>4343</v>
      </c>
      <c r="B744" t="s">
        <v>1847</v>
      </c>
      <c r="C744" t="s">
        <v>567</v>
      </c>
      <c r="D744" t="s">
        <v>30</v>
      </c>
      <c r="F744">
        <v>4672</v>
      </c>
      <c r="G744" s="96" t="s">
        <v>2199</v>
      </c>
      <c r="H744" t="s">
        <v>30</v>
      </c>
      <c r="M744" s="94"/>
    </row>
    <row r="745" spans="1:13" x14ac:dyDescent="0.2">
      <c r="A745" s="94">
        <v>4351</v>
      </c>
      <c r="B745" t="s">
        <v>573</v>
      </c>
      <c r="C745" t="s">
        <v>567</v>
      </c>
      <c r="D745" t="s">
        <v>30</v>
      </c>
      <c r="F745">
        <v>4673</v>
      </c>
      <c r="G745" s="96" t="s">
        <v>674</v>
      </c>
      <c r="H745" t="s">
        <v>30</v>
      </c>
      <c r="M745" s="94"/>
    </row>
    <row r="746" spans="1:13" x14ac:dyDescent="0.2">
      <c r="A746" s="94">
        <v>4352</v>
      </c>
      <c r="B746" t="s">
        <v>574</v>
      </c>
      <c r="C746" t="s">
        <v>567</v>
      </c>
      <c r="D746" t="s">
        <v>30</v>
      </c>
      <c r="F746">
        <v>4675</v>
      </c>
      <c r="G746" s="96" t="s">
        <v>674</v>
      </c>
      <c r="H746" t="s">
        <v>30</v>
      </c>
      <c r="M746" s="94"/>
    </row>
    <row r="747" spans="1:13" x14ac:dyDescent="0.2">
      <c r="A747" s="94">
        <v>4360</v>
      </c>
      <c r="B747" t="s">
        <v>575</v>
      </c>
      <c r="C747" t="s">
        <v>567</v>
      </c>
      <c r="D747" t="s">
        <v>30</v>
      </c>
      <c r="F747">
        <v>4676</v>
      </c>
      <c r="G747" s="96" t="s">
        <v>674</v>
      </c>
      <c r="H747" t="s">
        <v>30</v>
      </c>
      <c r="M747" s="94"/>
    </row>
    <row r="748" spans="1:13" x14ac:dyDescent="0.2">
      <c r="A748" s="94">
        <v>4362</v>
      </c>
      <c r="B748" t="s">
        <v>576</v>
      </c>
      <c r="C748" t="s">
        <v>567</v>
      </c>
      <c r="D748" t="s">
        <v>30</v>
      </c>
      <c r="F748">
        <v>4680</v>
      </c>
      <c r="G748" s="96" t="s">
        <v>674</v>
      </c>
      <c r="H748" t="s">
        <v>30</v>
      </c>
      <c r="M748" s="94"/>
    </row>
    <row r="749" spans="1:13" x14ac:dyDescent="0.2">
      <c r="A749" s="94">
        <v>4363</v>
      </c>
      <c r="B749" t="s">
        <v>577</v>
      </c>
      <c r="C749" t="s">
        <v>567</v>
      </c>
      <c r="D749" t="s">
        <v>30</v>
      </c>
      <c r="F749">
        <v>4681</v>
      </c>
      <c r="G749" s="96" t="s">
        <v>674</v>
      </c>
      <c r="H749" t="s">
        <v>30</v>
      </c>
      <c r="M749" s="94"/>
    </row>
    <row r="750" spans="1:13" x14ac:dyDescent="0.2">
      <c r="A750" s="94">
        <v>4364</v>
      </c>
      <c r="B750" t="s">
        <v>2121</v>
      </c>
      <c r="C750" t="s">
        <v>567</v>
      </c>
      <c r="D750" t="s">
        <v>30</v>
      </c>
      <c r="F750">
        <v>4682</v>
      </c>
      <c r="G750" s="96" t="s">
        <v>674</v>
      </c>
      <c r="H750" t="s">
        <v>30</v>
      </c>
      <c r="M750" s="94"/>
    </row>
    <row r="751" spans="1:13" x14ac:dyDescent="0.2">
      <c r="A751" s="94">
        <v>4371</v>
      </c>
      <c r="B751" t="s">
        <v>578</v>
      </c>
      <c r="C751" t="s">
        <v>567</v>
      </c>
      <c r="D751" t="s">
        <v>30</v>
      </c>
      <c r="F751">
        <v>4690</v>
      </c>
      <c r="G751" s="96" t="s">
        <v>724</v>
      </c>
      <c r="H751" t="s">
        <v>30</v>
      </c>
      <c r="M751" s="94"/>
    </row>
    <row r="752" spans="1:13" x14ac:dyDescent="0.2">
      <c r="A752" s="94">
        <v>4372</v>
      </c>
      <c r="B752" t="s">
        <v>2118</v>
      </c>
      <c r="C752" t="s">
        <v>567</v>
      </c>
      <c r="D752" t="s">
        <v>30</v>
      </c>
      <c r="F752">
        <v>4692</v>
      </c>
      <c r="G752" s="96" t="s">
        <v>724</v>
      </c>
      <c r="H752" t="s">
        <v>30</v>
      </c>
      <c r="M752" s="94"/>
    </row>
    <row r="753" spans="1:13" x14ac:dyDescent="0.2">
      <c r="A753" s="94">
        <v>4381</v>
      </c>
      <c r="B753" t="s">
        <v>2120</v>
      </c>
      <c r="C753" t="s">
        <v>567</v>
      </c>
      <c r="D753" t="s">
        <v>30</v>
      </c>
      <c r="F753">
        <v>4693</v>
      </c>
      <c r="G753" s="96" t="s">
        <v>724</v>
      </c>
      <c r="H753" t="s">
        <v>30</v>
      </c>
      <c r="M753" s="94"/>
    </row>
    <row r="754" spans="1:13" x14ac:dyDescent="0.2">
      <c r="A754" s="94">
        <v>4391</v>
      </c>
      <c r="B754" t="s">
        <v>579</v>
      </c>
      <c r="C754" t="s">
        <v>567</v>
      </c>
      <c r="D754" t="s">
        <v>30</v>
      </c>
      <c r="F754">
        <v>4694</v>
      </c>
      <c r="G754" s="96" t="s">
        <v>715</v>
      </c>
      <c r="H754" t="s">
        <v>30</v>
      </c>
      <c r="M754" s="94"/>
    </row>
    <row r="755" spans="1:13" x14ac:dyDescent="0.2">
      <c r="A755" s="94">
        <v>4392</v>
      </c>
      <c r="B755" t="s">
        <v>580</v>
      </c>
      <c r="C755" t="s">
        <v>366</v>
      </c>
      <c r="D755" t="s">
        <v>31</v>
      </c>
      <c r="F755">
        <v>4701</v>
      </c>
      <c r="G755" s="96" t="s">
        <v>674</v>
      </c>
      <c r="H755" t="s">
        <v>30</v>
      </c>
      <c r="M755" s="94"/>
    </row>
    <row r="756" spans="1:13" x14ac:dyDescent="0.2">
      <c r="A756" s="94">
        <v>4400</v>
      </c>
      <c r="B756" t="s">
        <v>581</v>
      </c>
      <c r="C756" t="s">
        <v>2213</v>
      </c>
      <c r="D756" t="s">
        <v>30</v>
      </c>
      <c r="F756">
        <v>4702</v>
      </c>
      <c r="G756" s="96" t="s">
        <v>674</v>
      </c>
      <c r="H756" t="s">
        <v>30</v>
      </c>
      <c r="M756" s="94"/>
    </row>
    <row r="757" spans="1:13" x14ac:dyDescent="0.2">
      <c r="A757" s="94">
        <v>4400</v>
      </c>
      <c r="B757" t="s">
        <v>2139</v>
      </c>
      <c r="C757" t="s">
        <v>2198</v>
      </c>
      <c r="D757" t="s">
        <v>30</v>
      </c>
      <c r="F757">
        <v>4707</v>
      </c>
      <c r="G757" s="96" t="s">
        <v>674</v>
      </c>
      <c r="H757" t="s">
        <v>30</v>
      </c>
      <c r="M757" s="94"/>
    </row>
    <row r="758" spans="1:13" x14ac:dyDescent="0.2">
      <c r="A758" s="94">
        <v>4407</v>
      </c>
      <c r="B758" t="s">
        <v>1864</v>
      </c>
      <c r="C758" t="s">
        <v>2198</v>
      </c>
      <c r="D758" t="s">
        <v>30</v>
      </c>
      <c r="F758">
        <v>4710</v>
      </c>
      <c r="G758" s="96" t="s">
        <v>674</v>
      </c>
      <c r="H758" t="s">
        <v>30</v>
      </c>
      <c r="M758" s="94"/>
    </row>
    <row r="759" spans="1:13" x14ac:dyDescent="0.2">
      <c r="A759" s="94">
        <v>4421</v>
      </c>
      <c r="B759" t="s">
        <v>582</v>
      </c>
      <c r="C759" t="s">
        <v>2198</v>
      </c>
      <c r="D759" t="s">
        <v>30</v>
      </c>
      <c r="F759">
        <v>4712</v>
      </c>
      <c r="G759" s="96" t="s">
        <v>674</v>
      </c>
      <c r="H759" t="s">
        <v>30</v>
      </c>
      <c r="M759" s="94"/>
    </row>
    <row r="760" spans="1:13" x14ac:dyDescent="0.2">
      <c r="A760" s="94">
        <v>4431</v>
      </c>
      <c r="B760" t="s">
        <v>583</v>
      </c>
      <c r="C760" t="s">
        <v>335</v>
      </c>
      <c r="D760" t="s">
        <v>31</v>
      </c>
      <c r="F760">
        <v>4713</v>
      </c>
      <c r="G760" s="96" t="s">
        <v>674</v>
      </c>
      <c r="H760" t="s">
        <v>30</v>
      </c>
      <c r="M760" s="94"/>
    </row>
    <row r="761" spans="1:13" x14ac:dyDescent="0.2">
      <c r="A761" s="94">
        <v>4432</v>
      </c>
      <c r="B761" t="s">
        <v>584</v>
      </c>
      <c r="C761" t="s">
        <v>335</v>
      </c>
      <c r="D761" t="s">
        <v>31</v>
      </c>
      <c r="F761">
        <v>4714</v>
      </c>
      <c r="G761" s="96" t="s">
        <v>674</v>
      </c>
      <c r="H761" t="s">
        <v>30</v>
      </c>
      <c r="M761" s="94"/>
    </row>
    <row r="762" spans="1:13" x14ac:dyDescent="0.2">
      <c r="A762" s="94">
        <v>4441</v>
      </c>
      <c r="B762" t="s">
        <v>585</v>
      </c>
      <c r="C762" t="s">
        <v>335</v>
      </c>
      <c r="D762" t="s">
        <v>31</v>
      </c>
      <c r="F762">
        <v>4715</v>
      </c>
      <c r="G762" s="96" t="s">
        <v>674</v>
      </c>
      <c r="H762" t="s">
        <v>30</v>
      </c>
      <c r="M762" s="94"/>
    </row>
    <row r="763" spans="1:13" x14ac:dyDescent="0.2">
      <c r="A763" s="94">
        <v>4443</v>
      </c>
      <c r="B763" t="s">
        <v>586</v>
      </c>
      <c r="C763" t="s">
        <v>2198</v>
      </c>
      <c r="D763" t="s">
        <v>30</v>
      </c>
      <c r="F763">
        <v>4716</v>
      </c>
      <c r="G763" s="96" t="s">
        <v>674</v>
      </c>
      <c r="H763" t="s">
        <v>30</v>
      </c>
      <c r="M763" s="94"/>
    </row>
    <row r="764" spans="1:13" x14ac:dyDescent="0.2">
      <c r="A764" s="94">
        <v>4451</v>
      </c>
      <c r="B764" t="s">
        <v>587</v>
      </c>
      <c r="C764" t="s">
        <v>2198</v>
      </c>
      <c r="D764" t="s">
        <v>30</v>
      </c>
      <c r="F764">
        <v>4720</v>
      </c>
      <c r="G764" s="96" t="s">
        <v>674</v>
      </c>
      <c r="H764" t="s">
        <v>30</v>
      </c>
      <c r="M764" s="94"/>
    </row>
    <row r="765" spans="1:13" x14ac:dyDescent="0.2">
      <c r="A765" s="94">
        <v>4452</v>
      </c>
      <c r="B765" t="s">
        <v>588</v>
      </c>
      <c r="C765" t="s">
        <v>2198</v>
      </c>
      <c r="D765" t="s">
        <v>30</v>
      </c>
      <c r="F765">
        <v>4721</v>
      </c>
      <c r="G765" s="96" t="s">
        <v>704</v>
      </c>
      <c r="H765" t="s">
        <v>30</v>
      </c>
      <c r="M765" s="94"/>
    </row>
    <row r="766" spans="1:13" x14ac:dyDescent="0.2">
      <c r="A766" s="94">
        <v>4460</v>
      </c>
      <c r="B766" t="s">
        <v>589</v>
      </c>
      <c r="C766" t="s">
        <v>2198</v>
      </c>
      <c r="D766" t="s">
        <v>30</v>
      </c>
      <c r="F766">
        <v>4722</v>
      </c>
      <c r="G766" s="96" t="s">
        <v>674</v>
      </c>
      <c r="H766" t="s">
        <v>30</v>
      </c>
      <c r="M766" s="94"/>
    </row>
    <row r="767" spans="1:13" x14ac:dyDescent="0.2">
      <c r="A767" s="94">
        <v>4461</v>
      </c>
      <c r="B767" t="s">
        <v>590</v>
      </c>
      <c r="C767" t="s">
        <v>2198</v>
      </c>
      <c r="D767" t="s">
        <v>30</v>
      </c>
      <c r="F767">
        <v>4723</v>
      </c>
      <c r="G767" s="96" t="s">
        <v>674</v>
      </c>
      <c r="H767" t="s">
        <v>30</v>
      </c>
      <c r="M767" s="94"/>
    </row>
    <row r="768" spans="1:13" x14ac:dyDescent="0.2">
      <c r="A768" s="94">
        <v>4462</v>
      </c>
      <c r="B768" t="s">
        <v>591</v>
      </c>
      <c r="C768" t="s">
        <v>2198</v>
      </c>
      <c r="D768" t="s">
        <v>30</v>
      </c>
      <c r="F768">
        <v>4724</v>
      </c>
      <c r="G768" s="96" t="s">
        <v>674</v>
      </c>
      <c r="H768" t="s">
        <v>30</v>
      </c>
      <c r="M768" s="94"/>
    </row>
    <row r="769" spans="1:13" x14ac:dyDescent="0.2">
      <c r="A769" s="94">
        <v>4463</v>
      </c>
      <c r="B769" t="s">
        <v>592</v>
      </c>
      <c r="C769" t="s">
        <v>2198</v>
      </c>
      <c r="D769" t="s">
        <v>30</v>
      </c>
      <c r="F769">
        <v>4725</v>
      </c>
      <c r="G769" s="96" t="s">
        <v>704</v>
      </c>
      <c r="H769" t="s">
        <v>30</v>
      </c>
      <c r="M769" s="94"/>
    </row>
    <row r="770" spans="1:13" x14ac:dyDescent="0.2">
      <c r="A770" s="94">
        <v>4470</v>
      </c>
      <c r="B770" t="s">
        <v>593</v>
      </c>
      <c r="C770" t="s">
        <v>2197</v>
      </c>
      <c r="D770" t="s">
        <v>30</v>
      </c>
      <c r="F770">
        <v>4730</v>
      </c>
      <c r="G770" s="96" t="s">
        <v>674</v>
      </c>
      <c r="H770" t="s">
        <v>30</v>
      </c>
      <c r="M770" s="94"/>
    </row>
    <row r="771" spans="1:13" x14ac:dyDescent="0.2">
      <c r="A771" s="94">
        <v>4481</v>
      </c>
      <c r="B771" t="s">
        <v>594</v>
      </c>
      <c r="C771" t="s">
        <v>2197</v>
      </c>
      <c r="D771" t="s">
        <v>30</v>
      </c>
      <c r="F771">
        <v>4731</v>
      </c>
      <c r="G771" s="96" t="s">
        <v>484</v>
      </c>
      <c r="H771" t="s">
        <v>30</v>
      </c>
      <c r="M771" s="94"/>
    </row>
    <row r="772" spans="1:13" x14ac:dyDescent="0.2">
      <c r="A772" s="94">
        <v>4482</v>
      </c>
      <c r="B772" t="s">
        <v>595</v>
      </c>
      <c r="C772" t="s">
        <v>335</v>
      </c>
      <c r="D772" t="s">
        <v>31</v>
      </c>
      <c r="F772">
        <v>4732</v>
      </c>
      <c r="G772" s="96" t="s">
        <v>674</v>
      </c>
      <c r="H772" t="s">
        <v>30</v>
      </c>
      <c r="M772" s="94"/>
    </row>
    <row r="773" spans="1:13" x14ac:dyDescent="0.2">
      <c r="A773" s="94">
        <v>4483</v>
      </c>
      <c r="B773" t="s">
        <v>596</v>
      </c>
      <c r="C773" t="s">
        <v>2197</v>
      </c>
      <c r="D773" t="s">
        <v>30</v>
      </c>
      <c r="F773">
        <v>4733</v>
      </c>
      <c r="G773" s="96" t="s">
        <v>674</v>
      </c>
      <c r="H773" t="s">
        <v>30</v>
      </c>
      <c r="M773" s="94"/>
    </row>
    <row r="774" spans="1:13" x14ac:dyDescent="0.2">
      <c r="A774" s="94">
        <v>4484</v>
      </c>
      <c r="B774" t="s">
        <v>597</v>
      </c>
      <c r="C774" t="s">
        <v>2197</v>
      </c>
      <c r="D774" t="s">
        <v>30</v>
      </c>
      <c r="F774">
        <v>4741</v>
      </c>
      <c r="G774" s="96" t="s">
        <v>674</v>
      </c>
      <c r="H774" t="s">
        <v>30</v>
      </c>
      <c r="M774" s="94"/>
    </row>
    <row r="775" spans="1:13" x14ac:dyDescent="0.2">
      <c r="A775" s="94">
        <v>4490</v>
      </c>
      <c r="B775" t="s">
        <v>2116</v>
      </c>
      <c r="C775" t="s">
        <v>2197</v>
      </c>
      <c r="D775" t="s">
        <v>30</v>
      </c>
      <c r="F775">
        <v>4742</v>
      </c>
      <c r="G775" s="96" t="s">
        <v>674</v>
      </c>
      <c r="H775" t="s">
        <v>30</v>
      </c>
      <c r="M775" s="94"/>
    </row>
    <row r="776" spans="1:13" x14ac:dyDescent="0.2">
      <c r="A776" s="94">
        <v>4491</v>
      </c>
      <c r="B776" t="s">
        <v>598</v>
      </c>
      <c r="C776" t="s">
        <v>2197</v>
      </c>
      <c r="D776" t="s">
        <v>30</v>
      </c>
      <c r="F776">
        <v>4743</v>
      </c>
      <c r="G776" s="96" t="s">
        <v>753</v>
      </c>
      <c r="H776" t="s">
        <v>30</v>
      </c>
      <c r="M776" s="94"/>
    </row>
    <row r="777" spans="1:13" x14ac:dyDescent="0.2">
      <c r="A777" s="94">
        <v>4492</v>
      </c>
      <c r="B777" t="s">
        <v>599</v>
      </c>
      <c r="C777" t="s">
        <v>2197</v>
      </c>
      <c r="D777" t="s">
        <v>30</v>
      </c>
      <c r="F777">
        <v>4751</v>
      </c>
      <c r="G777" s="96" t="s">
        <v>704</v>
      </c>
      <c r="H777" t="s">
        <v>30</v>
      </c>
      <c r="M777" s="94"/>
    </row>
    <row r="778" spans="1:13" x14ac:dyDescent="0.2">
      <c r="A778" s="94">
        <v>4493</v>
      </c>
      <c r="B778" t="s">
        <v>600</v>
      </c>
      <c r="C778" t="s">
        <v>2198</v>
      </c>
      <c r="D778" t="s">
        <v>30</v>
      </c>
      <c r="F778">
        <v>4752</v>
      </c>
      <c r="G778" s="96" t="s">
        <v>704</v>
      </c>
      <c r="H778" t="s">
        <v>30</v>
      </c>
      <c r="M778" s="94"/>
    </row>
    <row r="779" spans="1:13" x14ac:dyDescent="0.2">
      <c r="A779" s="94">
        <v>4501</v>
      </c>
      <c r="B779" t="s">
        <v>601</v>
      </c>
      <c r="C779" t="s">
        <v>2197</v>
      </c>
      <c r="D779" t="s">
        <v>30</v>
      </c>
      <c r="F779">
        <v>4753</v>
      </c>
      <c r="G779" s="96" t="s">
        <v>753</v>
      </c>
      <c r="H779" t="s">
        <v>30</v>
      </c>
      <c r="M779" s="94"/>
    </row>
    <row r="780" spans="1:13" x14ac:dyDescent="0.2">
      <c r="A780" s="94">
        <v>4502</v>
      </c>
      <c r="B780" t="s">
        <v>2117</v>
      </c>
      <c r="C780" t="s">
        <v>2197</v>
      </c>
      <c r="D780" t="s">
        <v>30</v>
      </c>
      <c r="F780">
        <v>4754</v>
      </c>
      <c r="G780" s="96" t="s">
        <v>753</v>
      </c>
      <c r="H780" t="s">
        <v>30</v>
      </c>
      <c r="M780" s="94"/>
    </row>
    <row r="781" spans="1:13" x14ac:dyDescent="0.2">
      <c r="A781" s="94">
        <v>4511</v>
      </c>
      <c r="B781" t="s">
        <v>474</v>
      </c>
      <c r="C781" t="s">
        <v>2197</v>
      </c>
      <c r="D781" t="s">
        <v>30</v>
      </c>
      <c r="F781">
        <v>4755</v>
      </c>
      <c r="G781" s="96" t="s">
        <v>704</v>
      </c>
      <c r="H781" t="s">
        <v>30</v>
      </c>
      <c r="M781" s="94"/>
    </row>
    <row r="782" spans="1:13" x14ac:dyDescent="0.2">
      <c r="A782" s="94">
        <v>4521</v>
      </c>
      <c r="B782" t="s">
        <v>602</v>
      </c>
      <c r="C782" t="s">
        <v>2198</v>
      </c>
      <c r="D782" t="s">
        <v>30</v>
      </c>
      <c r="F782">
        <v>4760</v>
      </c>
      <c r="G782" s="96" t="s">
        <v>704</v>
      </c>
      <c r="H782" t="s">
        <v>30</v>
      </c>
      <c r="M782" s="94"/>
    </row>
    <row r="783" spans="1:13" x14ac:dyDescent="0.2">
      <c r="A783" s="94">
        <v>4522</v>
      </c>
      <c r="B783" t="s">
        <v>603</v>
      </c>
      <c r="C783" t="s">
        <v>2198</v>
      </c>
      <c r="D783" t="s">
        <v>30</v>
      </c>
      <c r="F783">
        <v>4761</v>
      </c>
      <c r="G783" s="96" t="s">
        <v>704</v>
      </c>
      <c r="H783" t="s">
        <v>30</v>
      </c>
      <c r="M783" s="94"/>
    </row>
    <row r="784" spans="1:13" x14ac:dyDescent="0.2">
      <c r="A784" s="94">
        <v>4531</v>
      </c>
      <c r="B784" t="s">
        <v>604</v>
      </c>
      <c r="C784" t="s">
        <v>2197</v>
      </c>
      <c r="D784" t="s">
        <v>30</v>
      </c>
      <c r="F784">
        <v>4762</v>
      </c>
      <c r="G784" s="96" t="s">
        <v>704</v>
      </c>
      <c r="H784" t="s">
        <v>30</v>
      </c>
      <c r="M784" s="94"/>
    </row>
    <row r="785" spans="1:13" x14ac:dyDescent="0.2">
      <c r="A785" s="94">
        <v>4532</v>
      </c>
      <c r="B785" t="s">
        <v>605</v>
      </c>
      <c r="C785" t="s">
        <v>2198</v>
      </c>
      <c r="D785" t="s">
        <v>30</v>
      </c>
      <c r="F785">
        <v>4770</v>
      </c>
      <c r="G785" s="96" t="s">
        <v>704</v>
      </c>
      <c r="H785" t="s">
        <v>30</v>
      </c>
      <c r="M785" s="94"/>
    </row>
    <row r="786" spans="1:13" x14ac:dyDescent="0.2">
      <c r="A786" s="94">
        <v>4533</v>
      </c>
      <c r="B786" t="s">
        <v>606</v>
      </c>
      <c r="C786" t="s">
        <v>2197</v>
      </c>
      <c r="D786" t="s">
        <v>30</v>
      </c>
      <c r="F786">
        <v>4771</v>
      </c>
      <c r="G786" s="96" t="s">
        <v>704</v>
      </c>
      <c r="H786" t="s">
        <v>30</v>
      </c>
      <c r="M786" s="94"/>
    </row>
    <row r="787" spans="1:13" x14ac:dyDescent="0.2">
      <c r="A787" s="94">
        <v>4540</v>
      </c>
      <c r="B787" t="s">
        <v>607</v>
      </c>
      <c r="C787" t="s">
        <v>2198</v>
      </c>
      <c r="D787" t="s">
        <v>30</v>
      </c>
      <c r="F787">
        <v>4772</v>
      </c>
      <c r="G787" s="96" t="s">
        <v>753</v>
      </c>
      <c r="H787" t="s">
        <v>30</v>
      </c>
      <c r="M787" s="94"/>
    </row>
    <row r="788" spans="1:13" x14ac:dyDescent="0.2">
      <c r="A788" s="94">
        <v>4540</v>
      </c>
      <c r="B788" t="s">
        <v>1865</v>
      </c>
      <c r="C788" t="s">
        <v>2198</v>
      </c>
      <c r="D788" t="s">
        <v>30</v>
      </c>
      <c r="F788">
        <v>4773</v>
      </c>
      <c r="G788" s="96" t="s">
        <v>704</v>
      </c>
      <c r="H788" t="s">
        <v>30</v>
      </c>
      <c r="M788" s="94"/>
    </row>
    <row r="789" spans="1:13" x14ac:dyDescent="0.2">
      <c r="A789" s="94">
        <v>4541</v>
      </c>
      <c r="B789" t="s">
        <v>608</v>
      </c>
      <c r="C789" t="s">
        <v>2198</v>
      </c>
      <c r="D789" t="s">
        <v>30</v>
      </c>
      <c r="F789">
        <v>4774</v>
      </c>
      <c r="G789" s="96" t="s">
        <v>704</v>
      </c>
      <c r="H789" t="s">
        <v>30</v>
      </c>
      <c r="M789" s="94"/>
    </row>
    <row r="790" spans="1:13" x14ac:dyDescent="0.2">
      <c r="A790" s="94">
        <v>4542</v>
      </c>
      <c r="B790" t="s">
        <v>609</v>
      </c>
      <c r="C790" t="s">
        <v>615</v>
      </c>
      <c r="D790" t="s">
        <v>30</v>
      </c>
      <c r="F790">
        <v>4775</v>
      </c>
      <c r="G790" s="96" t="s">
        <v>704</v>
      </c>
      <c r="H790" t="s">
        <v>30</v>
      </c>
      <c r="M790" s="94"/>
    </row>
    <row r="791" spans="1:13" x14ac:dyDescent="0.2">
      <c r="A791" s="94">
        <v>4550</v>
      </c>
      <c r="B791" t="s">
        <v>610</v>
      </c>
      <c r="C791" t="s">
        <v>615</v>
      </c>
      <c r="D791" t="s">
        <v>30</v>
      </c>
      <c r="F791">
        <v>4776</v>
      </c>
      <c r="G791" s="96" t="s">
        <v>704</v>
      </c>
      <c r="H791" t="s">
        <v>30</v>
      </c>
      <c r="M791" s="94"/>
    </row>
    <row r="792" spans="1:13" x14ac:dyDescent="0.2">
      <c r="A792" s="94">
        <v>4551</v>
      </c>
      <c r="B792" t="s">
        <v>611</v>
      </c>
      <c r="C792" t="s">
        <v>615</v>
      </c>
      <c r="D792" t="s">
        <v>30</v>
      </c>
      <c r="F792">
        <v>4777</v>
      </c>
      <c r="G792" s="96" t="s">
        <v>704</v>
      </c>
      <c r="H792" t="s">
        <v>30</v>
      </c>
      <c r="M792" s="94"/>
    </row>
    <row r="793" spans="1:13" x14ac:dyDescent="0.2">
      <c r="A793" s="94">
        <v>4552</v>
      </c>
      <c r="B793" t="s">
        <v>612</v>
      </c>
      <c r="C793" t="s">
        <v>615</v>
      </c>
      <c r="D793" t="s">
        <v>30</v>
      </c>
      <c r="F793">
        <v>4780</v>
      </c>
      <c r="G793" s="96" t="s">
        <v>704</v>
      </c>
      <c r="H793" t="s">
        <v>30</v>
      </c>
      <c r="M793" s="94"/>
    </row>
    <row r="794" spans="1:13" x14ac:dyDescent="0.2">
      <c r="A794" s="94">
        <v>4553</v>
      </c>
      <c r="B794" t="s">
        <v>613</v>
      </c>
      <c r="C794" t="s">
        <v>615</v>
      </c>
      <c r="D794" t="s">
        <v>30</v>
      </c>
      <c r="F794">
        <v>4782</v>
      </c>
      <c r="G794" s="96" t="s">
        <v>704</v>
      </c>
      <c r="H794" t="s">
        <v>30</v>
      </c>
      <c r="M794" s="94"/>
    </row>
    <row r="795" spans="1:13" x14ac:dyDescent="0.2">
      <c r="A795" s="94">
        <v>4554</v>
      </c>
      <c r="B795" t="s">
        <v>614</v>
      </c>
      <c r="C795" t="s">
        <v>615</v>
      </c>
      <c r="D795" t="s">
        <v>30</v>
      </c>
      <c r="F795">
        <v>4783</v>
      </c>
      <c r="G795" s="96" t="s">
        <v>704</v>
      </c>
      <c r="H795" t="s">
        <v>30</v>
      </c>
      <c r="M795" s="94"/>
    </row>
    <row r="796" spans="1:13" x14ac:dyDescent="0.2">
      <c r="A796" s="94">
        <v>4560</v>
      </c>
      <c r="B796" t="s">
        <v>615</v>
      </c>
      <c r="C796" t="s">
        <v>615</v>
      </c>
      <c r="D796" t="s">
        <v>30</v>
      </c>
      <c r="F796">
        <v>4784</v>
      </c>
      <c r="G796" s="96" t="s">
        <v>704</v>
      </c>
      <c r="H796" t="s">
        <v>30</v>
      </c>
      <c r="M796" s="94"/>
    </row>
    <row r="797" spans="1:13" x14ac:dyDescent="0.2">
      <c r="A797" s="94">
        <v>4562</v>
      </c>
      <c r="B797" t="s">
        <v>616</v>
      </c>
      <c r="C797" t="s">
        <v>615</v>
      </c>
      <c r="D797" t="s">
        <v>30</v>
      </c>
      <c r="F797">
        <v>4785</v>
      </c>
      <c r="G797" s="96" t="s">
        <v>704</v>
      </c>
      <c r="H797" t="s">
        <v>30</v>
      </c>
      <c r="M797" s="94"/>
    </row>
    <row r="798" spans="1:13" x14ac:dyDescent="0.2">
      <c r="A798" s="94">
        <v>4563</v>
      </c>
      <c r="B798" t="s">
        <v>1843</v>
      </c>
      <c r="C798" t="s">
        <v>615</v>
      </c>
      <c r="D798" t="s">
        <v>30</v>
      </c>
      <c r="F798">
        <v>4786</v>
      </c>
      <c r="G798" s="96" t="s">
        <v>704</v>
      </c>
      <c r="H798" t="s">
        <v>30</v>
      </c>
      <c r="M798" s="94"/>
    </row>
    <row r="799" spans="1:13" x14ac:dyDescent="0.2">
      <c r="A799" s="94">
        <v>4564</v>
      </c>
      <c r="B799" t="s">
        <v>618</v>
      </c>
      <c r="C799" t="s">
        <v>615</v>
      </c>
      <c r="D799" t="s">
        <v>30</v>
      </c>
      <c r="F799">
        <v>4791</v>
      </c>
      <c r="G799" s="96" t="s">
        <v>704</v>
      </c>
      <c r="H799" t="s">
        <v>30</v>
      </c>
      <c r="M799" s="94"/>
    </row>
    <row r="800" spans="1:13" x14ac:dyDescent="0.2">
      <c r="A800" s="94">
        <v>4565</v>
      </c>
      <c r="B800" t="s">
        <v>619</v>
      </c>
      <c r="C800" t="s">
        <v>615</v>
      </c>
      <c r="D800" t="s">
        <v>30</v>
      </c>
      <c r="F800">
        <v>4792</v>
      </c>
      <c r="G800" s="96" t="s">
        <v>704</v>
      </c>
      <c r="H800" t="s">
        <v>30</v>
      </c>
      <c r="M800" s="94"/>
    </row>
    <row r="801" spans="1:13" x14ac:dyDescent="0.2">
      <c r="A801" s="94">
        <v>4572</v>
      </c>
      <c r="B801" t="s">
        <v>2115</v>
      </c>
      <c r="C801" t="s">
        <v>615</v>
      </c>
      <c r="D801" t="s">
        <v>30</v>
      </c>
      <c r="F801">
        <v>4793</v>
      </c>
      <c r="G801" s="96" t="s">
        <v>704</v>
      </c>
      <c r="H801" t="s">
        <v>30</v>
      </c>
      <c r="M801" s="94"/>
    </row>
    <row r="802" spans="1:13" x14ac:dyDescent="0.2">
      <c r="A802" s="94">
        <v>4573</v>
      </c>
      <c r="B802" t="s">
        <v>620</v>
      </c>
      <c r="C802" t="s">
        <v>615</v>
      </c>
      <c r="D802" t="s">
        <v>30</v>
      </c>
      <c r="F802">
        <v>4794</v>
      </c>
      <c r="G802" s="96" t="s">
        <v>704</v>
      </c>
      <c r="H802" t="s">
        <v>30</v>
      </c>
      <c r="M802" s="94"/>
    </row>
    <row r="803" spans="1:13" x14ac:dyDescent="0.2">
      <c r="A803" s="94">
        <v>4574</v>
      </c>
      <c r="B803" t="s">
        <v>621</v>
      </c>
      <c r="C803" t="s">
        <v>615</v>
      </c>
      <c r="D803" t="s">
        <v>30</v>
      </c>
      <c r="F803">
        <v>4800</v>
      </c>
      <c r="G803" s="96" t="s">
        <v>724</v>
      </c>
      <c r="H803" t="s">
        <v>30</v>
      </c>
      <c r="M803" s="94"/>
    </row>
    <row r="804" spans="1:13" x14ac:dyDescent="0.2">
      <c r="A804" s="94">
        <v>4575</v>
      </c>
      <c r="B804" t="s">
        <v>622</v>
      </c>
      <c r="C804" t="s">
        <v>615</v>
      </c>
      <c r="D804" t="s">
        <v>30</v>
      </c>
      <c r="F804">
        <v>4801</v>
      </c>
      <c r="G804" s="96" t="s">
        <v>715</v>
      </c>
      <c r="H804" t="s">
        <v>30</v>
      </c>
      <c r="M804" s="94"/>
    </row>
    <row r="805" spans="1:13" x14ac:dyDescent="0.2">
      <c r="A805" s="94">
        <v>4580</v>
      </c>
      <c r="B805" t="s">
        <v>1842</v>
      </c>
      <c r="C805" t="s">
        <v>615</v>
      </c>
      <c r="D805" t="s">
        <v>30</v>
      </c>
      <c r="F805">
        <v>4802</v>
      </c>
      <c r="G805" s="96" t="s">
        <v>715</v>
      </c>
      <c r="H805" t="s">
        <v>30</v>
      </c>
      <c r="M805" s="94"/>
    </row>
    <row r="806" spans="1:13" x14ac:dyDescent="0.2">
      <c r="A806" s="94">
        <v>4580</v>
      </c>
      <c r="B806" t="s">
        <v>623</v>
      </c>
      <c r="C806" t="s">
        <v>615</v>
      </c>
      <c r="D806" t="s">
        <v>30</v>
      </c>
      <c r="F806">
        <v>4810</v>
      </c>
      <c r="G806" s="96" t="s">
        <v>715</v>
      </c>
      <c r="H806" t="s">
        <v>30</v>
      </c>
      <c r="M806" s="94"/>
    </row>
    <row r="807" spans="1:13" x14ac:dyDescent="0.2">
      <c r="A807" s="94">
        <v>4581</v>
      </c>
      <c r="B807" t="s">
        <v>624</v>
      </c>
      <c r="C807" t="s">
        <v>615</v>
      </c>
      <c r="D807" t="s">
        <v>30</v>
      </c>
      <c r="F807">
        <v>4812</v>
      </c>
      <c r="G807" s="96" t="s">
        <v>715</v>
      </c>
      <c r="H807" t="s">
        <v>30</v>
      </c>
      <c r="M807" s="94"/>
    </row>
    <row r="808" spans="1:13" x14ac:dyDescent="0.2">
      <c r="A808" s="94">
        <v>4582</v>
      </c>
      <c r="B808" t="s">
        <v>625</v>
      </c>
      <c r="C808" t="s">
        <v>615</v>
      </c>
      <c r="D808" t="s">
        <v>30</v>
      </c>
      <c r="F808">
        <v>4813</v>
      </c>
      <c r="G808" s="96" t="s">
        <v>715</v>
      </c>
      <c r="H808" t="s">
        <v>30</v>
      </c>
      <c r="M808" s="94"/>
    </row>
    <row r="809" spans="1:13" x14ac:dyDescent="0.2">
      <c r="A809" s="94">
        <v>4591</v>
      </c>
      <c r="B809" t="s">
        <v>626</v>
      </c>
      <c r="C809" t="s">
        <v>615</v>
      </c>
      <c r="D809" t="s">
        <v>30</v>
      </c>
      <c r="F809">
        <v>4816</v>
      </c>
      <c r="G809" s="96" t="s">
        <v>715</v>
      </c>
      <c r="H809" t="s">
        <v>30</v>
      </c>
      <c r="M809" s="94"/>
    </row>
    <row r="810" spans="1:13" x14ac:dyDescent="0.2">
      <c r="A810" s="94">
        <v>4594</v>
      </c>
      <c r="B810" t="s">
        <v>627</v>
      </c>
      <c r="C810" t="s">
        <v>615</v>
      </c>
      <c r="D810" t="s">
        <v>30</v>
      </c>
      <c r="F810">
        <v>4817</v>
      </c>
      <c r="G810" s="96" t="s">
        <v>715</v>
      </c>
      <c r="H810" t="s">
        <v>30</v>
      </c>
      <c r="M810" s="94"/>
    </row>
    <row r="811" spans="1:13" x14ac:dyDescent="0.2">
      <c r="A811" s="94">
        <v>4595</v>
      </c>
      <c r="B811" t="s">
        <v>628</v>
      </c>
      <c r="C811" t="s">
        <v>2198</v>
      </c>
      <c r="D811" t="s">
        <v>30</v>
      </c>
      <c r="F811">
        <v>4820</v>
      </c>
      <c r="G811" s="96" t="s">
        <v>715</v>
      </c>
      <c r="H811" t="s">
        <v>30</v>
      </c>
      <c r="M811" s="94"/>
    </row>
    <row r="812" spans="1:13" x14ac:dyDescent="0.2">
      <c r="A812" s="94">
        <v>4596</v>
      </c>
      <c r="B812" t="s">
        <v>629</v>
      </c>
      <c r="C812" t="s">
        <v>615</v>
      </c>
      <c r="D812" t="s">
        <v>30</v>
      </c>
      <c r="F812">
        <v>4822</v>
      </c>
      <c r="G812" s="96" t="s">
        <v>715</v>
      </c>
      <c r="H812" t="s">
        <v>30</v>
      </c>
      <c r="M812" s="94"/>
    </row>
    <row r="813" spans="1:13" x14ac:dyDescent="0.2">
      <c r="A813" s="94">
        <v>4600</v>
      </c>
      <c r="B813" t="s">
        <v>630</v>
      </c>
      <c r="C813" t="s">
        <v>2214</v>
      </c>
      <c r="D813" t="s">
        <v>30</v>
      </c>
      <c r="F813">
        <v>4824</v>
      </c>
      <c r="G813" s="96" t="s">
        <v>715</v>
      </c>
      <c r="H813" t="s">
        <v>30</v>
      </c>
      <c r="M813" s="94"/>
    </row>
    <row r="814" spans="1:13" x14ac:dyDescent="0.2">
      <c r="A814" s="94">
        <v>4600</v>
      </c>
      <c r="B814" t="s">
        <v>1889</v>
      </c>
      <c r="C814" t="s">
        <v>2199</v>
      </c>
      <c r="D814" t="s">
        <v>30</v>
      </c>
      <c r="F814">
        <v>4830</v>
      </c>
      <c r="G814" s="96" t="s">
        <v>715</v>
      </c>
      <c r="H814" t="s">
        <v>30</v>
      </c>
      <c r="M814" s="94"/>
    </row>
    <row r="815" spans="1:13" x14ac:dyDescent="0.2">
      <c r="A815" s="94">
        <v>4600</v>
      </c>
      <c r="B815" t="s">
        <v>631</v>
      </c>
      <c r="C815" t="s">
        <v>2199</v>
      </c>
      <c r="D815" t="s">
        <v>30</v>
      </c>
      <c r="F815">
        <v>4831</v>
      </c>
      <c r="G815" s="96" t="s">
        <v>715</v>
      </c>
      <c r="H815" t="s">
        <v>30</v>
      </c>
      <c r="M815" s="94"/>
    </row>
    <row r="816" spans="1:13" x14ac:dyDescent="0.2">
      <c r="A816" s="94">
        <v>4611</v>
      </c>
      <c r="B816" t="s">
        <v>632</v>
      </c>
      <c r="C816" t="s">
        <v>2199</v>
      </c>
      <c r="D816" t="s">
        <v>30</v>
      </c>
      <c r="F816">
        <v>4840</v>
      </c>
      <c r="G816" s="96" t="s">
        <v>724</v>
      </c>
      <c r="H816" t="s">
        <v>30</v>
      </c>
      <c r="M816" s="94"/>
    </row>
    <row r="817" spans="1:13" x14ac:dyDescent="0.2">
      <c r="A817" s="94">
        <v>4612</v>
      </c>
      <c r="B817" t="s">
        <v>633</v>
      </c>
      <c r="C817" t="s">
        <v>484</v>
      </c>
      <c r="D817" t="s">
        <v>30</v>
      </c>
      <c r="F817">
        <v>4841</v>
      </c>
      <c r="G817" s="96" t="s">
        <v>724</v>
      </c>
      <c r="H817" t="s">
        <v>30</v>
      </c>
      <c r="M817" s="94"/>
    </row>
    <row r="818" spans="1:13" x14ac:dyDescent="0.2">
      <c r="A818" s="94">
        <v>4614</v>
      </c>
      <c r="B818" t="s">
        <v>634</v>
      </c>
      <c r="C818" t="s">
        <v>2199</v>
      </c>
      <c r="D818" t="s">
        <v>30</v>
      </c>
      <c r="F818">
        <v>4842</v>
      </c>
      <c r="G818" s="96" t="s">
        <v>724</v>
      </c>
      <c r="H818" t="s">
        <v>30</v>
      </c>
      <c r="M818" s="94"/>
    </row>
    <row r="819" spans="1:13" x14ac:dyDescent="0.2">
      <c r="A819" s="94">
        <v>4615</v>
      </c>
      <c r="B819" t="s">
        <v>635</v>
      </c>
      <c r="C819" t="s">
        <v>2199</v>
      </c>
      <c r="D819" t="s">
        <v>30</v>
      </c>
      <c r="F819">
        <v>4843</v>
      </c>
      <c r="G819" s="96" t="s">
        <v>724</v>
      </c>
      <c r="H819" t="s">
        <v>30</v>
      </c>
      <c r="M819" s="94"/>
    </row>
    <row r="820" spans="1:13" x14ac:dyDescent="0.2">
      <c r="A820" s="94">
        <v>4616</v>
      </c>
      <c r="B820" t="s">
        <v>1890</v>
      </c>
      <c r="C820" t="s">
        <v>2199</v>
      </c>
      <c r="D820" t="s">
        <v>30</v>
      </c>
      <c r="F820">
        <v>4844</v>
      </c>
      <c r="G820" s="96" t="s">
        <v>724</v>
      </c>
      <c r="H820" t="s">
        <v>30</v>
      </c>
      <c r="M820" s="94"/>
    </row>
    <row r="821" spans="1:13" x14ac:dyDescent="0.2">
      <c r="A821" s="94">
        <v>4621</v>
      </c>
      <c r="B821" t="s">
        <v>636</v>
      </c>
      <c r="C821" t="s">
        <v>2199</v>
      </c>
      <c r="D821" t="s">
        <v>30</v>
      </c>
      <c r="F821">
        <v>4846</v>
      </c>
      <c r="G821" s="96" t="s">
        <v>724</v>
      </c>
      <c r="H821" t="s">
        <v>30</v>
      </c>
      <c r="M821" s="94"/>
    </row>
    <row r="822" spans="1:13" x14ac:dyDescent="0.2">
      <c r="A822" s="94">
        <v>4622</v>
      </c>
      <c r="B822" t="s">
        <v>637</v>
      </c>
      <c r="C822" t="s">
        <v>2197</v>
      </c>
      <c r="D822" t="s">
        <v>30</v>
      </c>
      <c r="F822">
        <v>4849</v>
      </c>
      <c r="G822" s="96" t="s">
        <v>724</v>
      </c>
      <c r="H822" t="s">
        <v>30</v>
      </c>
      <c r="M822" s="94"/>
    </row>
    <row r="823" spans="1:13" x14ac:dyDescent="0.2">
      <c r="A823" s="94">
        <v>4623</v>
      </c>
      <c r="B823" t="s">
        <v>638</v>
      </c>
      <c r="C823" t="s">
        <v>2199</v>
      </c>
      <c r="D823" t="s">
        <v>30</v>
      </c>
      <c r="F823">
        <v>4850</v>
      </c>
      <c r="G823" s="96" t="s">
        <v>724</v>
      </c>
      <c r="H823" t="s">
        <v>30</v>
      </c>
      <c r="M823" s="94"/>
    </row>
    <row r="824" spans="1:13" x14ac:dyDescent="0.2">
      <c r="A824" s="94">
        <v>4624</v>
      </c>
      <c r="B824" t="s">
        <v>639</v>
      </c>
      <c r="C824" t="s">
        <v>2199</v>
      </c>
      <c r="D824" t="s">
        <v>30</v>
      </c>
      <c r="F824">
        <v>4851</v>
      </c>
      <c r="G824" s="96" t="s">
        <v>724</v>
      </c>
      <c r="H824" t="s">
        <v>30</v>
      </c>
      <c r="M824" s="94"/>
    </row>
    <row r="825" spans="1:13" x14ac:dyDescent="0.2">
      <c r="A825" s="94">
        <v>4625</v>
      </c>
      <c r="B825" t="s">
        <v>640</v>
      </c>
      <c r="C825" t="s">
        <v>2199</v>
      </c>
      <c r="D825" t="s">
        <v>30</v>
      </c>
      <c r="F825">
        <v>4852</v>
      </c>
      <c r="G825" s="96" t="s">
        <v>724</v>
      </c>
      <c r="H825" t="s">
        <v>30</v>
      </c>
      <c r="M825" s="94"/>
    </row>
    <row r="826" spans="1:13" x14ac:dyDescent="0.2">
      <c r="A826" s="94">
        <v>4631</v>
      </c>
      <c r="B826" t="s">
        <v>641</v>
      </c>
      <c r="C826" t="s">
        <v>2199</v>
      </c>
      <c r="D826" t="s">
        <v>30</v>
      </c>
      <c r="F826">
        <v>4853</v>
      </c>
      <c r="G826" s="96" t="s">
        <v>724</v>
      </c>
      <c r="H826" t="s">
        <v>30</v>
      </c>
      <c r="M826" s="94"/>
    </row>
    <row r="827" spans="1:13" x14ac:dyDescent="0.2">
      <c r="A827" s="94">
        <v>4632</v>
      </c>
      <c r="B827" t="s">
        <v>642</v>
      </c>
      <c r="C827" t="s">
        <v>2199</v>
      </c>
      <c r="D827" t="s">
        <v>30</v>
      </c>
      <c r="F827">
        <v>4860</v>
      </c>
      <c r="G827" s="96" t="s">
        <v>724</v>
      </c>
      <c r="H827" t="s">
        <v>30</v>
      </c>
      <c r="M827" s="94"/>
    </row>
    <row r="828" spans="1:13" x14ac:dyDescent="0.2">
      <c r="A828" s="94">
        <v>4633</v>
      </c>
      <c r="B828" t="s">
        <v>643</v>
      </c>
      <c r="C828" t="s">
        <v>674</v>
      </c>
      <c r="D828" t="s">
        <v>30</v>
      </c>
      <c r="F828">
        <v>4861</v>
      </c>
      <c r="G828" s="96" t="s">
        <v>724</v>
      </c>
      <c r="H828" t="s">
        <v>30</v>
      </c>
      <c r="M828" s="94"/>
    </row>
    <row r="829" spans="1:13" x14ac:dyDescent="0.2">
      <c r="A829" s="94">
        <v>4641</v>
      </c>
      <c r="B829" t="s">
        <v>644</v>
      </c>
      <c r="C829" t="s">
        <v>2199</v>
      </c>
      <c r="D829" t="s">
        <v>30</v>
      </c>
      <c r="F829">
        <v>4863</v>
      </c>
      <c r="G829" s="96" t="s">
        <v>724</v>
      </c>
      <c r="H829" t="s">
        <v>30</v>
      </c>
      <c r="M829" s="94"/>
    </row>
    <row r="830" spans="1:13" x14ac:dyDescent="0.2">
      <c r="A830" s="94">
        <v>4642</v>
      </c>
      <c r="B830" t="s">
        <v>645</v>
      </c>
      <c r="C830" t="s">
        <v>2199</v>
      </c>
      <c r="D830" t="s">
        <v>30</v>
      </c>
      <c r="F830">
        <v>4864</v>
      </c>
      <c r="G830" s="96" t="s">
        <v>724</v>
      </c>
      <c r="H830" t="s">
        <v>30</v>
      </c>
      <c r="M830" s="94"/>
    </row>
    <row r="831" spans="1:13" x14ac:dyDescent="0.2">
      <c r="A831" s="94">
        <v>4643</v>
      </c>
      <c r="B831" t="s">
        <v>646</v>
      </c>
      <c r="C831" t="s">
        <v>615</v>
      </c>
      <c r="D831" t="s">
        <v>30</v>
      </c>
      <c r="F831">
        <v>4865</v>
      </c>
      <c r="G831" s="96" t="s">
        <v>724</v>
      </c>
      <c r="H831" t="s">
        <v>30</v>
      </c>
      <c r="M831" s="94"/>
    </row>
    <row r="832" spans="1:13" x14ac:dyDescent="0.2">
      <c r="A832" s="94">
        <v>4644</v>
      </c>
      <c r="B832" t="s">
        <v>647</v>
      </c>
      <c r="C832" t="s">
        <v>715</v>
      </c>
      <c r="D832" t="s">
        <v>30</v>
      </c>
      <c r="F832">
        <v>4866</v>
      </c>
      <c r="G832" s="96" t="s">
        <v>724</v>
      </c>
      <c r="H832" t="s">
        <v>30</v>
      </c>
      <c r="M832" s="94"/>
    </row>
    <row r="833" spans="1:13" x14ac:dyDescent="0.2">
      <c r="A833" s="94">
        <v>4645</v>
      </c>
      <c r="B833" t="s">
        <v>648</v>
      </c>
      <c r="C833" t="s">
        <v>715</v>
      </c>
      <c r="D833" t="s">
        <v>30</v>
      </c>
      <c r="F833">
        <v>4870</v>
      </c>
      <c r="G833" s="96" t="s">
        <v>724</v>
      </c>
      <c r="H833" t="s">
        <v>30</v>
      </c>
      <c r="M833" s="94"/>
    </row>
    <row r="834" spans="1:13" x14ac:dyDescent="0.2">
      <c r="A834" s="94">
        <v>4650</v>
      </c>
      <c r="B834" t="s">
        <v>657</v>
      </c>
      <c r="C834" t="s">
        <v>2199</v>
      </c>
      <c r="D834" t="s">
        <v>30</v>
      </c>
      <c r="F834">
        <v>4872</v>
      </c>
      <c r="G834" s="96" t="s">
        <v>724</v>
      </c>
      <c r="H834" t="s">
        <v>30</v>
      </c>
      <c r="M834" s="94"/>
    </row>
    <row r="835" spans="1:13" x14ac:dyDescent="0.2">
      <c r="A835" s="94">
        <v>4650</v>
      </c>
      <c r="B835" t="s">
        <v>649</v>
      </c>
      <c r="C835" t="s">
        <v>2199</v>
      </c>
      <c r="D835" t="s">
        <v>30</v>
      </c>
      <c r="F835">
        <v>4873</v>
      </c>
      <c r="G835" s="96" t="s">
        <v>724</v>
      </c>
      <c r="H835" t="s">
        <v>30</v>
      </c>
      <c r="M835" s="94"/>
    </row>
    <row r="836" spans="1:13" x14ac:dyDescent="0.2">
      <c r="A836" s="94">
        <v>4651</v>
      </c>
      <c r="B836" t="s">
        <v>650</v>
      </c>
      <c r="C836" t="s">
        <v>2199</v>
      </c>
      <c r="D836" t="s">
        <v>30</v>
      </c>
      <c r="F836">
        <v>4880</v>
      </c>
      <c r="G836" s="96" t="s">
        <v>724</v>
      </c>
      <c r="H836" t="s">
        <v>30</v>
      </c>
      <c r="M836" s="94"/>
    </row>
    <row r="837" spans="1:13" x14ac:dyDescent="0.2">
      <c r="A837" s="94">
        <v>4652</v>
      </c>
      <c r="B837" t="s">
        <v>656</v>
      </c>
      <c r="C837" t="s">
        <v>2199</v>
      </c>
      <c r="D837" t="s">
        <v>30</v>
      </c>
      <c r="F837">
        <v>4881</v>
      </c>
      <c r="G837" s="96" t="s">
        <v>724</v>
      </c>
      <c r="H837" t="s">
        <v>30</v>
      </c>
      <c r="M837" s="94"/>
    </row>
    <row r="838" spans="1:13" x14ac:dyDescent="0.2">
      <c r="A838" s="94">
        <v>4652</v>
      </c>
      <c r="B838" t="s">
        <v>651</v>
      </c>
      <c r="C838" t="s">
        <v>2199</v>
      </c>
      <c r="D838" t="s">
        <v>30</v>
      </c>
      <c r="F838">
        <v>4882</v>
      </c>
      <c r="G838" s="96" t="s">
        <v>724</v>
      </c>
      <c r="H838" t="s">
        <v>30</v>
      </c>
      <c r="M838" s="94"/>
    </row>
    <row r="839" spans="1:13" x14ac:dyDescent="0.2">
      <c r="A839" s="94">
        <v>4653</v>
      </c>
      <c r="B839" t="s">
        <v>652</v>
      </c>
      <c r="C839" t="s">
        <v>2199</v>
      </c>
      <c r="D839" t="s">
        <v>30</v>
      </c>
      <c r="F839">
        <v>4890</v>
      </c>
      <c r="G839" s="96" t="s">
        <v>724</v>
      </c>
      <c r="H839" t="s">
        <v>30</v>
      </c>
      <c r="M839" s="94"/>
    </row>
    <row r="840" spans="1:13" x14ac:dyDescent="0.2">
      <c r="A840" s="94">
        <v>4654</v>
      </c>
      <c r="B840" t="s">
        <v>653</v>
      </c>
      <c r="C840" t="s">
        <v>2199</v>
      </c>
      <c r="D840" t="s">
        <v>30</v>
      </c>
      <c r="F840">
        <v>4891</v>
      </c>
      <c r="G840" s="96" t="s">
        <v>724</v>
      </c>
      <c r="H840" t="s">
        <v>30</v>
      </c>
      <c r="M840" s="94"/>
    </row>
    <row r="841" spans="1:13" x14ac:dyDescent="0.2">
      <c r="A841" s="94">
        <v>4655</v>
      </c>
      <c r="B841" t="s">
        <v>654</v>
      </c>
      <c r="C841" t="s">
        <v>715</v>
      </c>
      <c r="D841" t="s">
        <v>30</v>
      </c>
      <c r="F841">
        <v>4892</v>
      </c>
      <c r="G841" s="96" t="s">
        <v>724</v>
      </c>
      <c r="H841" t="s">
        <v>30</v>
      </c>
      <c r="M841" s="94"/>
    </row>
    <row r="842" spans="1:13" x14ac:dyDescent="0.2">
      <c r="A842" s="94">
        <v>4656</v>
      </c>
      <c r="B842" t="s">
        <v>655</v>
      </c>
      <c r="C842" t="s">
        <v>715</v>
      </c>
      <c r="D842" t="s">
        <v>30</v>
      </c>
      <c r="F842">
        <v>4893</v>
      </c>
      <c r="G842" s="96" t="s">
        <v>724</v>
      </c>
      <c r="H842" t="s">
        <v>30</v>
      </c>
      <c r="M842" s="94"/>
    </row>
    <row r="843" spans="1:13" x14ac:dyDescent="0.2">
      <c r="A843" s="94">
        <v>4661</v>
      </c>
      <c r="B843" t="s">
        <v>2109</v>
      </c>
      <c r="C843" t="s">
        <v>715</v>
      </c>
      <c r="D843" t="s">
        <v>30</v>
      </c>
      <c r="F843">
        <v>4894</v>
      </c>
      <c r="G843" s="96" t="s">
        <v>724</v>
      </c>
      <c r="H843" t="s">
        <v>30</v>
      </c>
      <c r="M843" s="94"/>
    </row>
    <row r="844" spans="1:13" x14ac:dyDescent="0.2">
      <c r="A844" s="94">
        <v>4663</v>
      </c>
      <c r="B844" t="s">
        <v>658</v>
      </c>
      <c r="C844" t="s">
        <v>715</v>
      </c>
      <c r="D844" t="s">
        <v>30</v>
      </c>
      <c r="F844">
        <v>4901</v>
      </c>
      <c r="G844" s="96" t="s">
        <v>724</v>
      </c>
      <c r="H844" t="s">
        <v>30</v>
      </c>
      <c r="M844" s="94"/>
    </row>
    <row r="845" spans="1:13" x14ac:dyDescent="0.2">
      <c r="A845" s="94">
        <v>4671</v>
      </c>
      <c r="B845" t="s">
        <v>1888</v>
      </c>
      <c r="C845" t="s">
        <v>2199</v>
      </c>
      <c r="D845" t="s">
        <v>30</v>
      </c>
      <c r="F845">
        <v>4902</v>
      </c>
      <c r="G845" s="96" t="s">
        <v>724</v>
      </c>
      <c r="H845" t="s">
        <v>30</v>
      </c>
      <c r="M845" s="94"/>
    </row>
    <row r="846" spans="1:13" x14ac:dyDescent="0.2">
      <c r="A846" s="94">
        <v>4671</v>
      </c>
      <c r="B846" t="s">
        <v>659</v>
      </c>
      <c r="C846" t="s">
        <v>2199</v>
      </c>
      <c r="D846" t="s">
        <v>30</v>
      </c>
      <c r="F846">
        <v>4903</v>
      </c>
      <c r="G846" s="96" t="s">
        <v>724</v>
      </c>
      <c r="H846" t="s">
        <v>30</v>
      </c>
      <c r="M846" s="94"/>
    </row>
    <row r="847" spans="1:13" x14ac:dyDescent="0.2">
      <c r="A847" s="94">
        <v>4672</v>
      </c>
      <c r="B847" t="s">
        <v>660</v>
      </c>
      <c r="C847" t="s">
        <v>2199</v>
      </c>
      <c r="D847" t="s">
        <v>30</v>
      </c>
      <c r="F847">
        <v>4904</v>
      </c>
      <c r="G847" s="96" t="s">
        <v>724</v>
      </c>
      <c r="H847" t="s">
        <v>30</v>
      </c>
      <c r="M847" s="94"/>
    </row>
    <row r="848" spans="1:13" x14ac:dyDescent="0.2">
      <c r="A848" s="94">
        <v>4673</v>
      </c>
      <c r="B848" t="s">
        <v>661</v>
      </c>
      <c r="C848" t="s">
        <v>674</v>
      </c>
      <c r="D848" t="s">
        <v>30</v>
      </c>
      <c r="F848">
        <v>4906</v>
      </c>
      <c r="G848" s="96" t="s">
        <v>753</v>
      </c>
      <c r="H848" t="s">
        <v>30</v>
      </c>
      <c r="M848" s="94"/>
    </row>
    <row r="849" spans="1:13" x14ac:dyDescent="0.2">
      <c r="A849" s="94">
        <v>4675</v>
      </c>
      <c r="B849" t="s">
        <v>662</v>
      </c>
      <c r="C849" t="s">
        <v>674</v>
      </c>
      <c r="D849" t="s">
        <v>30</v>
      </c>
      <c r="F849">
        <v>4910</v>
      </c>
      <c r="G849" s="96" t="s">
        <v>753</v>
      </c>
      <c r="H849" t="s">
        <v>30</v>
      </c>
      <c r="M849" s="94"/>
    </row>
    <row r="850" spans="1:13" x14ac:dyDescent="0.2">
      <c r="A850" s="94">
        <v>4676</v>
      </c>
      <c r="B850" t="s">
        <v>663</v>
      </c>
      <c r="C850" t="s">
        <v>674</v>
      </c>
      <c r="D850" t="s">
        <v>30</v>
      </c>
      <c r="F850">
        <v>4911</v>
      </c>
      <c r="G850" s="96" t="s">
        <v>753</v>
      </c>
      <c r="H850" t="s">
        <v>30</v>
      </c>
      <c r="M850" s="94"/>
    </row>
    <row r="851" spans="1:13" x14ac:dyDescent="0.2">
      <c r="A851" s="94">
        <v>4680</v>
      </c>
      <c r="B851" t="s">
        <v>664</v>
      </c>
      <c r="C851" t="s">
        <v>674</v>
      </c>
      <c r="D851" t="s">
        <v>30</v>
      </c>
      <c r="F851">
        <v>4912</v>
      </c>
      <c r="G851" s="96" t="s">
        <v>753</v>
      </c>
      <c r="H851" t="s">
        <v>30</v>
      </c>
      <c r="M851" s="94"/>
    </row>
    <row r="852" spans="1:13" x14ac:dyDescent="0.2">
      <c r="A852" s="94">
        <v>4681</v>
      </c>
      <c r="B852" t="s">
        <v>665</v>
      </c>
      <c r="C852" t="s">
        <v>674</v>
      </c>
      <c r="D852" t="s">
        <v>30</v>
      </c>
      <c r="F852">
        <v>4920</v>
      </c>
      <c r="G852" s="96" t="s">
        <v>753</v>
      </c>
      <c r="H852" t="s">
        <v>30</v>
      </c>
      <c r="M852" s="94"/>
    </row>
    <row r="853" spans="1:13" x14ac:dyDescent="0.2">
      <c r="A853" s="94">
        <v>4682</v>
      </c>
      <c r="B853" t="s">
        <v>666</v>
      </c>
      <c r="C853" t="s">
        <v>674</v>
      </c>
      <c r="D853" t="s">
        <v>30</v>
      </c>
      <c r="F853">
        <v>4921</v>
      </c>
      <c r="G853" s="96" t="s">
        <v>753</v>
      </c>
      <c r="H853" t="s">
        <v>30</v>
      </c>
      <c r="M853" s="94"/>
    </row>
    <row r="854" spans="1:13" x14ac:dyDescent="0.2">
      <c r="A854" s="94">
        <v>4690</v>
      </c>
      <c r="B854" t="s">
        <v>1875</v>
      </c>
      <c r="C854" t="s">
        <v>724</v>
      </c>
      <c r="D854" t="s">
        <v>30</v>
      </c>
      <c r="F854">
        <v>4922</v>
      </c>
      <c r="G854" s="96" t="s">
        <v>753</v>
      </c>
      <c r="H854" t="s">
        <v>30</v>
      </c>
      <c r="M854" s="94"/>
    </row>
    <row r="855" spans="1:13" x14ac:dyDescent="0.2">
      <c r="A855" s="94">
        <v>4690</v>
      </c>
      <c r="B855" t="s">
        <v>1879</v>
      </c>
      <c r="C855" t="s">
        <v>724</v>
      </c>
      <c r="D855" t="s">
        <v>30</v>
      </c>
      <c r="F855">
        <v>4923</v>
      </c>
      <c r="G855" s="96" t="s">
        <v>753</v>
      </c>
      <c r="H855" t="s">
        <v>30</v>
      </c>
      <c r="M855" s="94"/>
    </row>
    <row r="856" spans="1:13" x14ac:dyDescent="0.2">
      <c r="A856" s="94">
        <v>4690</v>
      </c>
      <c r="B856" t="s">
        <v>1880</v>
      </c>
      <c r="C856" t="s">
        <v>724</v>
      </c>
      <c r="D856" t="s">
        <v>30</v>
      </c>
      <c r="F856">
        <v>4924</v>
      </c>
      <c r="G856" s="96" t="s">
        <v>753</v>
      </c>
      <c r="H856" t="s">
        <v>30</v>
      </c>
      <c r="M856" s="94"/>
    </row>
    <row r="857" spans="1:13" x14ac:dyDescent="0.2">
      <c r="A857" s="94">
        <v>4690</v>
      </c>
      <c r="B857" t="s">
        <v>1881</v>
      </c>
      <c r="C857" t="s">
        <v>724</v>
      </c>
      <c r="D857" t="s">
        <v>30</v>
      </c>
      <c r="F857">
        <v>4925</v>
      </c>
      <c r="G857" s="96" t="s">
        <v>753</v>
      </c>
      <c r="H857" t="s">
        <v>30</v>
      </c>
      <c r="M857" s="94"/>
    </row>
    <row r="858" spans="1:13" x14ac:dyDescent="0.2">
      <c r="A858" s="94">
        <v>4690</v>
      </c>
      <c r="B858" t="s">
        <v>1882</v>
      </c>
      <c r="C858" t="s">
        <v>724</v>
      </c>
      <c r="D858" t="s">
        <v>30</v>
      </c>
      <c r="F858">
        <v>4926</v>
      </c>
      <c r="G858" s="96" t="s">
        <v>753</v>
      </c>
      <c r="H858" t="s">
        <v>30</v>
      </c>
      <c r="M858" s="94"/>
    </row>
    <row r="859" spans="1:13" x14ac:dyDescent="0.2">
      <c r="A859" s="94">
        <v>4690</v>
      </c>
      <c r="B859" t="s">
        <v>1883</v>
      </c>
      <c r="C859" t="s">
        <v>724</v>
      </c>
      <c r="D859" t="s">
        <v>30</v>
      </c>
      <c r="F859">
        <v>4931</v>
      </c>
      <c r="G859" s="96" t="s">
        <v>753</v>
      </c>
      <c r="H859" t="s">
        <v>30</v>
      </c>
      <c r="M859" s="94"/>
    </row>
    <row r="860" spans="1:13" x14ac:dyDescent="0.2">
      <c r="A860" s="94">
        <v>4690</v>
      </c>
      <c r="B860" t="s">
        <v>667</v>
      </c>
      <c r="C860" t="s">
        <v>724</v>
      </c>
      <c r="D860" t="s">
        <v>30</v>
      </c>
      <c r="F860">
        <v>4932</v>
      </c>
      <c r="G860" s="96" t="s">
        <v>753</v>
      </c>
      <c r="H860" t="s">
        <v>30</v>
      </c>
      <c r="M860" s="94"/>
    </row>
    <row r="861" spans="1:13" x14ac:dyDescent="0.2">
      <c r="A861" s="94">
        <v>4692</v>
      </c>
      <c r="B861" t="s">
        <v>668</v>
      </c>
      <c r="C861" t="s">
        <v>724</v>
      </c>
      <c r="D861" t="s">
        <v>30</v>
      </c>
      <c r="F861">
        <v>4941</v>
      </c>
      <c r="G861" s="96" t="s">
        <v>753</v>
      </c>
      <c r="H861" t="s">
        <v>30</v>
      </c>
      <c r="M861" s="94"/>
    </row>
    <row r="862" spans="1:13" x14ac:dyDescent="0.2">
      <c r="A862" s="94">
        <v>4693</v>
      </c>
      <c r="B862" t="s">
        <v>669</v>
      </c>
      <c r="C862" t="s">
        <v>724</v>
      </c>
      <c r="D862" t="s">
        <v>30</v>
      </c>
      <c r="F862">
        <v>4942</v>
      </c>
      <c r="G862" s="96" t="s">
        <v>753</v>
      </c>
      <c r="H862" t="s">
        <v>30</v>
      </c>
      <c r="M862" s="94"/>
    </row>
    <row r="863" spans="1:13" x14ac:dyDescent="0.2">
      <c r="A863" s="94">
        <v>4694</v>
      </c>
      <c r="B863" t="s">
        <v>670</v>
      </c>
      <c r="C863" t="s">
        <v>715</v>
      </c>
      <c r="D863" t="s">
        <v>30</v>
      </c>
      <c r="F863">
        <v>4943</v>
      </c>
      <c r="G863" s="96" t="s">
        <v>753</v>
      </c>
      <c r="H863" t="s">
        <v>30</v>
      </c>
      <c r="M863" s="94"/>
    </row>
    <row r="864" spans="1:13" x14ac:dyDescent="0.2">
      <c r="A864" s="94">
        <v>4701</v>
      </c>
      <c r="B864" t="s">
        <v>671</v>
      </c>
      <c r="C864" t="s">
        <v>674</v>
      </c>
      <c r="D864" t="s">
        <v>30</v>
      </c>
      <c r="F864">
        <v>4950</v>
      </c>
      <c r="G864" s="96" t="s">
        <v>829</v>
      </c>
      <c r="H864" t="s">
        <v>30</v>
      </c>
      <c r="M864" s="94"/>
    </row>
    <row r="865" spans="1:13" x14ac:dyDescent="0.2">
      <c r="A865" s="94">
        <v>4702</v>
      </c>
      <c r="B865" t="s">
        <v>672</v>
      </c>
      <c r="C865" t="s">
        <v>674</v>
      </c>
      <c r="D865" t="s">
        <v>30</v>
      </c>
      <c r="F865">
        <v>4951</v>
      </c>
      <c r="G865" s="96" t="s">
        <v>829</v>
      </c>
      <c r="H865" t="s">
        <v>30</v>
      </c>
      <c r="M865" s="94"/>
    </row>
    <row r="866" spans="1:13" x14ac:dyDescent="0.2">
      <c r="A866" s="94">
        <v>4707</v>
      </c>
      <c r="B866" t="s">
        <v>673</v>
      </c>
      <c r="C866" t="s">
        <v>674</v>
      </c>
      <c r="D866" t="s">
        <v>30</v>
      </c>
      <c r="F866">
        <v>4952</v>
      </c>
      <c r="G866" s="96" t="s">
        <v>829</v>
      </c>
      <c r="H866" t="s">
        <v>30</v>
      </c>
      <c r="M866" s="94"/>
    </row>
    <row r="867" spans="1:13" x14ac:dyDescent="0.2">
      <c r="A867" s="94">
        <v>4710</v>
      </c>
      <c r="B867" t="s">
        <v>674</v>
      </c>
      <c r="C867" t="s">
        <v>674</v>
      </c>
      <c r="D867" t="s">
        <v>30</v>
      </c>
      <c r="F867">
        <v>4961</v>
      </c>
      <c r="G867" s="96" t="s">
        <v>753</v>
      </c>
      <c r="H867" t="s">
        <v>30</v>
      </c>
      <c r="M867" s="94"/>
    </row>
    <row r="868" spans="1:13" x14ac:dyDescent="0.2">
      <c r="A868" s="94">
        <v>4710</v>
      </c>
      <c r="B868" t="s">
        <v>1839</v>
      </c>
      <c r="C868" t="s">
        <v>674</v>
      </c>
      <c r="D868" t="s">
        <v>30</v>
      </c>
      <c r="F868">
        <v>4962</v>
      </c>
      <c r="G868" s="96" t="s">
        <v>829</v>
      </c>
      <c r="H868" t="s">
        <v>30</v>
      </c>
      <c r="M868" s="94"/>
    </row>
    <row r="869" spans="1:13" x14ac:dyDescent="0.2">
      <c r="A869" s="94">
        <v>4710</v>
      </c>
      <c r="B869" t="s">
        <v>2113</v>
      </c>
      <c r="C869" t="s">
        <v>674</v>
      </c>
      <c r="D869" t="s">
        <v>30</v>
      </c>
      <c r="F869">
        <v>4963</v>
      </c>
      <c r="G869" s="96" t="s">
        <v>829</v>
      </c>
      <c r="H869" t="s">
        <v>30</v>
      </c>
      <c r="M869" s="94"/>
    </row>
    <row r="870" spans="1:13" x14ac:dyDescent="0.2">
      <c r="A870" s="94">
        <v>4710</v>
      </c>
      <c r="B870" t="s">
        <v>1841</v>
      </c>
      <c r="C870" t="s">
        <v>674</v>
      </c>
      <c r="D870" t="s">
        <v>30</v>
      </c>
      <c r="F870">
        <v>4970</v>
      </c>
      <c r="G870" s="96" t="s">
        <v>753</v>
      </c>
      <c r="H870" t="s">
        <v>30</v>
      </c>
      <c r="M870" s="94"/>
    </row>
    <row r="871" spans="1:13" x14ac:dyDescent="0.2">
      <c r="A871" s="94">
        <v>4712</v>
      </c>
      <c r="B871" t="s">
        <v>675</v>
      </c>
      <c r="C871" t="s">
        <v>674</v>
      </c>
      <c r="D871" t="s">
        <v>30</v>
      </c>
      <c r="F871">
        <v>4971</v>
      </c>
      <c r="G871" s="96" t="s">
        <v>753</v>
      </c>
      <c r="H871" t="s">
        <v>30</v>
      </c>
      <c r="M871" s="94"/>
    </row>
    <row r="872" spans="1:13" x14ac:dyDescent="0.2">
      <c r="A872" s="94">
        <v>4713</v>
      </c>
      <c r="B872" t="s">
        <v>676</v>
      </c>
      <c r="C872" t="s">
        <v>674</v>
      </c>
      <c r="D872" t="s">
        <v>30</v>
      </c>
      <c r="F872">
        <v>4972</v>
      </c>
      <c r="G872" s="96" t="s">
        <v>753</v>
      </c>
      <c r="H872" t="s">
        <v>30</v>
      </c>
      <c r="M872" s="94"/>
    </row>
    <row r="873" spans="1:13" x14ac:dyDescent="0.2">
      <c r="A873" s="94">
        <v>4714</v>
      </c>
      <c r="B873" t="s">
        <v>677</v>
      </c>
      <c r="C873" t="s">
        <v>674</v>
      </c>
      <c r="D873" t="s">
        <v>30</v>
      </c>
      <c r="F873">
        <v>4973</v>
      </c>
      <c r="G873" s="96" t="s">
        <v>753</v>
      </c>
      <c r="H873" t="s">
        <v>30</v>
      </c>
      <c r="M873" s="94"/>
    </row>
    <row r="874" spans="1:13" x14ac:dyDescent="0.2">
      <c r="A874" s="94">
        <v>4715</v>
      </c>
      <c r="B874" t="s">
        <v>678</v>
      </c>
      <c r="C874" t="s">
        <v>674</v>
      </c>
      <c r="D874" t="s">
        <v>30</v>
      </c>
      <c r="F874">
        <v>4974</v>
      </c>
      <c r="G874" s="96" t="s">
        <v>753</v>
      </c>
      <c r="H874" t="s">
        <v>30</v>
      </c>
      <c r="M874" s="94"/>
    </row>
    <row r="875" spans="1:13" x14ac:dyDescent="0.2">
      <c r="A875" s="94">
        <v>4716</v>
      </c>
      <c r="B875" t="s">
        <v>679</v>
      </c>
      <c r="C875" t="s">
        <v>674</v>
      </c>
      <c r="D875" t="s">
        <v>30</v>
      </c>
      <c r="F875">
        <v>4975</v>
      </c>
      <c r="G875" s="96" t="s">
        <v>704</v>
      </c>
      <c r="H875" t="s">
        <v>30</v>
      </c>
      <c r="M875" s="94"/>
    </row>
    <row r="876" spans="1:13" x14ac:dyDescent="0.2">
      <c r="A876" s="94">
        <v>4720</v>
      </c>
      <c r="B876" t="s">
        <v>1837</v>
      </c>
      <c r="C876" t="s">
        <v>674</v>
      </c>
      <c r="D876" t="s">
        <v>30</v>
      </c>
      <c r="F876">
        <v>4980</v>
      </c>
      <c r="G876" s="96" t="s">
        <v>753</v>
      </c>
      <c r="H876" t="s">
        <v>30</v>
      </c>
      <c r="M876" s="94"/>
    </row>
    <row r="877" spans="1:13" x14ac:dyDescent="0.2">
      <c r="A877" s="94">
        <v>4720</v>
      </c>
      <c r="B877" t="s">
        <v>680</v>
      </c>
      <c r="C877" t="s">
        <v>674</v>
      </c>
      <c r="D877" t="s">
        <v>30</v>
      </c>
      <c r="F877">
        <v>4981</v>
      </c>
      <c r="G877" s="96" t="s">
        <v>753</v>
      </c>
      <c r="H877" t="s">
        <v>30</v>
      </c>
      <c r="M877" s="94"/>
    </row>
    <row r="878" spans="1:13" x14ac:dyDescent="0.2">
      <c r="A878" s="94">
        <v>4720</v>
      </c>
      <c r="B878" t="s">
        <v>1838</v>
      </c>
      <c r="C878" t="s">
        <v>674</v>
      </c>
      <c r="D878" t="s">
        <v>30</v>
      </c>
      <c r="F878">
        <v>4982</v>
      </c>
      <c r="G878" s="96" t="s">
        <v>753</v>
      </c>
      <c r="H878" t="s">
        <v>30</v>
      </c>
      <c r="M878" s="94"/>
    </row>
    <row r="879" spans="1:13" x14ac:dyDescent="0.2">
      <c r="A879" s="94">
        <v>4721</v>
      </c>
      <c r="B879" t="s">
        <v>681</v>
      </c>
      <c r="C879" t="s">
        <v>704</v>
      </c>
      <c r="D879" t="s">
        <v>30</v>
      </c>
      <c r="F879">
        <v>4983</v>
      </c>
      <c r="G879" s="96" t="s">
        <v>753</v>
      </c>
      <c r="H879" t="s">
        <v>30</v>
      </c>
      <c r="M879" s="94"/>
    </row>
    <row r="880" spans="1:13" x14ac:dyDescent="0.2">
      <c r="A880" s="94">
        <v>4722</v>
      </c>
      <c r="B880" t="s">
        <v>1835</v>
      </c>
      <c r="C880" t="s">
        <v>674</v>
      </c>
      <c r="D880" t="s">
        <v>30</v>
      </c>
      <c r="F880">
        <v>4984</v>
      </c>
      <c r="G880" s="96" t="s">
        <v>753</v>
      </c>
      <c r="H880" t="s">
        <v>30</v>
      </c>
      <c r="M880" s="94"/>
    </row>
    <row r="881" spans="1:13" x14ac:dyDescent="0.2">
      <c r="A881" s="94">
        <v>4722</v>
      </c>
      <c r="B881" t="s">
        <v>682</v>
      </c>
      <c r="C881" t="s">
        <v>674</v>
      </c>
      <c r="D881" t="s">
        <v>30</v>
      </c>
      <c r="F881">
        <v>5020</v>
      </c>
      <c r="G881" s="96" t="s">
        <v>2215</v>
      </c>
      <c r="H881" t="s">
        <v>29</v>
      </c>
      <c r="M881" s="94"/>
    </row>
    <row r="882" spans="1:13" x14ac:dyDescent="0.2">
      <c r="A882" s="94">
        <v>4722</v>
      </c>
      <c r="B882" t="s">
        <v>1840</v>
      </c>
      <c r="C882" t="s">
        <v>674</v>
      </c>
      <c r="D882" t="s">
        <v>30</v>
      </c>
      <c r="F882">
        <v>5061</v>
      </c>
      <c r="G882" s="96" t="s">
        <v>2200</v>
      </c>
      <c r="H882" t="s">
        <v>29</v>
      </c>
      <c r="M882" s="94"/>
    </row>
    <row r="883" spans="1:13" x14ac:dyDescent="0.2">
      <c r="A883" s="94">
        <v>4723</v>
      </c>
      <c r="B883" t="s">
        <v>683</v>
      </c>
      <c r="C883" t="s">
        <v>674</v>
      </c>
      <c r="D883" t="s">
        <v>30</v>
      </c>
      <c r="F883">
        <v>5071</v>
      </c>
      <c r="G883" s="96" t="s">
        <v>2200</v>
      </c>
      <c r="H883" t="s">
        <v>29</v>
      </c>
      <c r="M883" s="94"/>
    </row>
    <row r="884" spans="1:13" x14ac:dyDescent="0.2">
      <c r="A884" s="94">
        <v>4724</v>
      </c>
      <c r="B884" t="s">
        <v>1836</v>
      </c>
      <c r="C884" t="s">
        <v>674</v>
      </c>
      <c r="D884" t="s">
        <v>30</v>
      </c>
      <c r="F884">
        <v>5081</v>
      </c>
      <c r="G884" s="96" t="s">
        <v>2200</v>
      </c>
      <c r="H884" t="s">
        <v>29</v>
      </c>
      <c r="M884" s="94"/>
    </row>
    <row r="885" spans="1:13" x14ac:dyDescent="0.2">
      <c r="A885" s="94">
        <v>4724</v>
      </c>
      <c r="B885" t="s">
        <v>684</v>
      </c>
      <c r="C885" t="s">
        <v>674</v>
      </c>
      <c r="D885" t="s">
        <v>30</v>
      </c>
      <c r="F885">
        <v>5082</v>
      </c>
      <c r="G885" s="96" t="s">
        <v>2200</v>
      </c>
      <c r="H885" t="s">
        <v>29</v>
      </c>
      <c r="M885" s="94"/>
    </row>
    <row r="886" spans="1:13" x14ac:dyDescent="0.2">
      <c r="A886" s="94">
        <v>4725</v>
      </c>
      <c r="B886" t="s">
        <v>2134</v>
      </c>
      <c r="C886" t="s">
        <v>704</v>
      </c>
      <c r="D886" t="s">
        <v>30</v>
      </c>
      <c r="F886">
        <v>5084</v>
      </c>
      <c r="G886" s="96" t="s">
        <v>2200</v>
      </c>
      <c r="H886" t="s">
        <v>29</v>
      </c>
      <c r="M886" s="94"/>
    </row>
    <row r="887" spans="1:13" x14ac:dyDescent="0.2">
      <c r="A887" s="94">
        <v>4730</v>
      </c>
      <c r="B887" t="s">
        <v>685</v>
      </c>
      <c r="C887" t="s">
        <v>674</v>
      </c>
      <c r="D887" t="s">
        <v>30</v>
      </c>
      <c r="F887">
        <v>5090</v>
      </c>
      <c r="G887" s="96" t="s">
        <v>890</v>
      </c>
      <c r="H887" t="s">
        <v>29</v>
      </c>
      <c r="M887" s="94"/>
    </row>
    <row r="888" spans="1:13" x14ac:dyDescent="0.2">
      <c r="A888" s="94">
        <v>4731</v>
      </c>
      <c r="B888" t="s">
        <v>686</v>
      </c>
      <c r="C888" t="s">
        <v>484</v>
      </c>
      <c r="D888" t="s">
        <v>30</v>
      </c>
      <c r="F888">
        <v>5091</v>
      </c>
      <c r="G888" s="96" t="s">
        <v>890</v>
      </c>
      <c r="H888" t="s">
        <v>29</v>
      </c>
      <c r="M888" s="94"/>
    </row>
    <row r="889" spans="1:13" x14ac:dyDescent="0.2">
      <c r="A889" s="94">
        <v>4732</v>
      </c>
      <c r="B889" t="s">
        <v>2114</v>
      </c>
      <c r="C889" t="s">
        <v>674</v>
      </c>
      <c r="D889" t="s">
        <v>30</v>
      </c>
      <c r="F889">
        <v>5092</v>
      </c>
      <c r="G889" s="96" t="s">
        <v>890</v>
      </c>
      <c r="H889" t="s">
        <v>29</v>
      </c>
      <c r="M889" s="94"/>
    </row>
    <row r="890" spans="1:13" x14ac:dyDescent="0.2">
      <c r="A890" s="94">
        <v>4733</v>
      </c>
      <c r="B890" t="s">
        <v>687</v>
      </c>
      <c r="C890" t="s">
        <v>674</v>
      </c>
      <c r="D890" t="s">
        <v>30</v>
      </c>
      <c r="F890">
        <v>5093</v>
      </c>
      <c r="G890" s="96" t="s">
        <v>890</v>
      </c>
      <c r="H890" t="s">
        <v>29</v>
      </c>
      <c r="M890" s="94"/>
    </row>
    <row r="891" spans="1:13" x14ac:dyDescent="0.2">
      <c r="A891" s="94">
        <v>4741</v>
      </c>
      <c r="B891" t="s">
        <v>688</v>
      </c>
      <c r="C891" t="s">
        <v>674</v>
      </c>
      <c r="D891" t="s">
        <v>30</v>
      </c>
      <c r="F891">
        <v>5101</v>
      </c>
      <c r="G891" s="96" t="s">
        <v>2200</v>
      </c>
      <c r="H891" t="s">
        <v>29</v>
      </c>
      <c r="M891" s="94"/>
    </row>
    <row r="892" spans="1:13" x14ac:dyDescent="0.2">
      <c r="A892" s="94">
        <v>4742</v>
      </c>
      <c r="B892" t="s">
        <v>689</v>
      </c>
      <c r="C892" t="s">
        <v>674</v>
      </c>
      <c r="D892" t="s">
        <v>30</v>
      </c>
      <c r="F892">
        <v>5102</v>
      </c>
      <c r="G892" s="96" t="s">
        <v>2200</v>
      </c>
      <c r="H892" t="s">
        <v>29</v>
      </c>
      <c r="M892" s="94"/>
    </row>
    <row r="893" spans="1:13" x14ac:dyDescent="0.2">
      <c r="A893" s="94">
        <v>4743</v>
      </c>
      <c r="B893" t="s">
        <v>690</v>
      </c>
      <c r="C893" t="s">
        <v>753</v>
      </c>
      <c r="D893" t="s">
        <v>30</v>
      </c>
      <c r="F893">
        <v>5110</v>
      </c>
      <c r="G893" s="96" t="s">
        <v>2200</v>
      </c>
      <c r="H893" t="s">
        <v>29</v>
      </c>
      <c r="M893" s="94"/>
    </row>
    <row r="894" spans="1:13" x14ac:dyDescent="0.2">
      <c r="A894" s="94">
        <v>4751</v>
      </c>
      <c r="B894" t="s">
        <v>1862</v>
      </c>
      <c r="C894" t="s">
        <v>704</v>
      </c>
      <c r="D894" t="s">
        <v>30</v>
      </c>
      <c r="F894">
        <v>5111</v>
      </c>
      <c r="G894" s="96" t="s">
        <v>2200</v>
      </c>
      <c r="H894" t="s">
        <v>29</v>
      </c>
      <c r="M894" s="94"/>
    </row>
    <row r="895" spans="1:13" x14ac:dyDescent="0.2">
      <c r="A895" s="94">
        <v>4752</v>
      </c>
      <c r="B895" t="s">
        <v>691</v>
      </c>
      <c r="C895" t="s">
        <v>704</v>
      </c>
      <c r="D895" t="s">
        <v>30</v>
      </c>
      <c r="F895">
        <v>5112</v>
      </c>
      <c r="G895" s="96" t="s">
        <v>2200</v>
      </c>
      <c r="H895" t="s">
        <v>29</v>
      </c>
      <c r="M895" s="94"/>
    </row>
    <row r="896" spans="1:13" x14ac:dyDescent="0.2">
      <c r="A896" s="94">
        <v>4753</v>
      </c>
      <c r="B896" t="s">
        <v>692</v>
      </c>
      <c r="C896" t="s">
        <v>753</v>
      </c>
      <c r="D896" t="s">
        <v>30</v>
      </c>
      <c r="F896">
        <v>5113</v>
      </c>
      <c r="G896" s="96" t="s">
        <v>2200</v>
      </c>
      <c r="H896" t="s">
        <v>29</v>
      </c>
      <c r="M896" s="94"/>
    </row>
    <row r="897" spans="1:13" x14ac:dyDescent="0.2">
      <c r="A897" s="94">
        <v>4754</v>
      </c>
      <c r="B897" t="s">
        <v>693</v>
      </c>
      <c r="C897" t="s">
        <v>753</v>
      </c>
      <c r="D897" t="s">
        <v>30</v>
      </c>
      <c r="F897">
        <v>5114</v>
      </c>
      <c r="G897" s="96" t="s">
        <v>2200</v>
      </c>
      <c r="H897" t="s">
        <v>29</v>
      </c>
      <c r="M897" s="94"/>
    </row>
    <row r="898" spans="1:13" x14ac:dyDescent="0.2">
      <c r="A898" s="94">
        <v>4755</v>
      </c>
      <c r="B898" t="s">
        <v>694</v>
      </c>
      <c r="C898" t="s">
        <v>704</v>
      </c>
      <c r="D898" t="s">
        <v>30</v>
      </c>
      <c r="F898">
        <v>5120</v>
      </c>
      <c r="G898" s="96" t="s">
        <v>829</v>
      </c>
      <c r="H898" t="s">
        <v>30</v>
      </c>
      <c r="M898" s="94"/>
    </row>
    <row r="899" spans="1:13" x14ac:dyDescent="0.2">
      <c r="A899" s="94">
        <v>4760</v>
      </c>
      <c r="B899" t="s">
        <v>695</v>
      </c>
      <c r="C899" t="s">
        <v>704</v>
      </c>
      <c r="D899" t="s">
        <v>30</v>
      </c>
      <c r="F899">
        <v>5121</v>
      </c>
      <c r="G899" s="96" t="s">
        <v>829</v>
      </c>
      <c r="H899" t="s">
        <v>30</v>
      </c>
      <c r="M899" s="94"/>
    </row>
    <row r="900" spans="1:13" x14ac:dyDescent="0.2">
      <c r="A900" s="94">
        <v>4761</v>
      </c>
      <c r="B900" t="s">
        <v>696</v>
      </c>
      <c r="C900" t="s">
        <v>704</v>
      </c>
      <c r="D900" t="s">
        <v>30</v>
      </c>
      <c r="F900">
        <v>5122</v>
      </c>
      <c r="G900" s="96" t="s">
        <v>829</v>
      </c>
      <c r="H900" t="s">
        <v>30</v>
      </c>
      <c r="M900" s="94"/>
    </row>
    <row r="901" spans="1:13" x14ac:dyDescent="0.2">
      <c r="A901" s="94">
        <v>4762</v>
      </c>
      <c r="B901" t="s">
        <v>2138</v>
      </c>
      <c r="C901" t="s">
        <v>704</v>
      </c>
      <c r="D901" t="s">
        <v>30</v>
      </c>
      <c r="F901">
        <v>5131</v>
      </c>
      <c r="G901" s="96" t="s">
        <v>829</v>
      </c>
      <c r="H901" t="s">
        <v>30</v>
      </c>
      <c r="M901" s="94"/>
    </row>
    <row r="902" spans="1:13" x14ac:dyDescent="0.2">
      <c r="A902" s="94">
        <v>4770</v>
      </c>
      <c r="B902" t="s">
        <v>697</v>
      </c>
      <c r="C902" t="s">
        <v>704</v>
      </c>
      <c r="D902" t="s">
        <v>30</v>
      </c>
      <c r="F902">
        <v>5132</v>
      </c>
      <c r="G902" s="96" t="s">
        <v>829</v>
      </c>
      <c r="H902" t="s">
        <v>30</v>
      </c>
      <c r="M902" s="94"/>
    </row>
    <row r="903" spans="1:13" x14ac:dyDescent="0.2">
      <c r="A903" s="94">
        <v>4771</v>
      </c>
      <c r="B903" t="s">
        <v>698</v>
      </c>
      <c r="C903" t="s">
        <v>704</v>
      </c>
      <c r="D903" t="s">
        <v>30</v>
      </c>
      <c r="F903">
        <v>5133</v>
      </c>
      <c r="G903" s="96" t="s">
        <v>829</v>
      </c>
      <c r="H903" t="s">
        <v>30</v>
      </c>
      <c r="M903" s="94"/>
    </row>
    <row r="904" spans="1:13" x14ac:dyDescent="0.2">
      <c r="A904" s="94">
        <v>4772</v>
      </c>
      <c r="B904" t="s">
        <v>699</v>
      </c>
      <c r="C904" t="s">
        <v>753</v>
      </c>
      <c r="D904" t="s">
        <v>30</v>
      </c>
      <c r="F904">
        <v>5134</v>
      </c>
      <c r="G904" s="96" t="s">
        <v>829</v>
      </c>
      <c r="H904" t="s">
        <v>30</v>
      </c>
      <c r="M904" s="94"/>
    </row>
    <row r="905" spans="1:13" x14ac:dyDescent="0.2">
      <c r="A905" s="94">
        <v>4773</v>
      </c>
      <c r="B905" t="s">
        <v>700</v>
      </c>
      <c r="C905" t="s">
        <v>704</v>
      </c>
      <c r="D905" t="s">
        <v>30</v>
      </c>
      <c r="F905">
        <v>5141</v>
      </c>
      <c r="G905" s="96" t="s">
        <v>829</v>
      </c>
      <c r="H905" t="s">
        <v>30</v>
      </c>
      <c r="M905" s="94"/>
    </row>
    <row r="906" spans="1:13" x14ac:dyDescent="0.2">
      <c r="A906" s="94">
        <v>4774</v>
      </c>
      <c r="B906" t="s">
        <v>2136</v>
      </c>
      <c r="C906" t="s">
        <v>704</v>
      </c>
      <c r="D906" t="s">
        <v>30</v>
      </c>
      <c r="F906">
        <v>5142</v>
      </c>
      <c r="G906" s="96" t="s">
        <v>829</v>
      </c>
      <c r="H906" t="s">
        <v>30</v>
      </c>
      <c r="M906" s="94"/>
    </row>
    <row r="907" spans="1:13" x14ac:dyDescent="0.2">
      <c r="A907" s="94">
        <v>4775</v>
      </c>
      <c r="B907" t="s">
        <v>701</v>
      </c>
      <c r="C907" t="s">
        <v>704</v>
      </c>
      <c r="D907" t="s">
        <v>30</v>
      </c>
      <c r="F907">
        <v>5143</v>
      </c>
      <c r="G907" s="96" t="s">
        <v>829</v>
      </c>
      <c r="H907" t="s">
        <v>30</v>
      </c>
      <c r="M907" s="94"/>
    </row>
    <row r="908" spans="1:13" x14ac:dyDescent="0.2">
      <c r="A908" s="94">
        <v>4776</v>
      </c>
      <c r="B908" t="s">
        <v>702</v>
      </c>
      <c r="C908" t="s">
        <v>704</v>
      </c>
      <c r="D908" t="s">
        <v>30</v>
      </c>
      <c r="F908">
        <v>5144</v>
      </c>
      <c r="G908" s="96" t="s">
        <v>829</v>
      </c>
      <c r="H908" t="s">
        <v>30</v>
      </c>
      <c r="M908" s="94"/>
    </row>
    <row r="909" spans="1:13" x14ac:dyDescent="0.2">
      <c r="A909" s="94">
        <v>4777</v>
      </c>
      <c r="B909" t="s">
        <v>703</v>
      </c>
      <c r="C909" t="s">
        <v>704</v>
      </c>
      <c r="D909" t="s">
        <v>30</v>
      </c>
      <c r="F909">
        <v>5145</v>
      </c>
      <c r="G909" s="96" t="s">
        <v>829</v>
      </c>
      <c r="H909" t="s">
        <v>30</v>
      </c>
      <c r="M909" s="94"/>
    </row>
    <row r="910" spans="1:13" x14ac:dyDescent="0.2">
      <c r="A910" s="94">
        <v>4780</v>
      </c>
      <c r="B910" t="s">
        <v>704</v>
      </c>
      <c r="C910" t="s">
        <v>704</v>
      </c>
      <c r="D910" t="s">
        <v>30</v>
      </c>
      <c r="F910">
        <v>5151</v>
      </c>
      <c r="G910" s="96" t="s">
        <v>2200</v>
      </c>
      <c r="H910" t="s">
        <v>29</v>
      </c>
      <c r="M910" s="94"/>
    </row>
    <row r="911" spans="1:13" x14ac:dyDescent="0.2">
      <c r="A911" s="94">
        <v>4782</v>
      </c>
      <c r="B911" t="s">
        <v>2135</v>
      </c>
      <c r="C911" t="s">
        <v>704</v>
      </c>
      <c r="D911" t="s">
        <v>30</v>
      </c>
      <c r="F911">
        <v>5152</v>
      </c>
      <c r="G911" s="96" t="s">
        <v>2200</v>
      </c>
      <c r="H911" t="s">
        <v>29</v>
      </c>
      <c r="M911" s="94"/>
    </row>
    <row r="912" spans="1:13" x14ac:dyDescent="0.2">
      <c r="A912" s="94">
        <v>4783</v>
      </c>
      <c r="B912" t="s">
        <v>705</v>
      </c>
      <c r="C912" t="s">
        <v>704</v>
      </c>
      <c r="D912" t="s">
        <v>30</v>
      </c>
      <c r="F912">
        <v>5161</v>
      </c>
      <c r="G912" s="96" t="s">
        <v>2200</v>
      </c>
      <c r="H912" t="s">
        <v>29</v>
      </c>
      <c r="M912" s="94"/>
    </row>
    <row r="913" spans="1:13" x14ac:dyDescent="0.2">
      <c r="A913" s="94">
        <v>4784</v>
      </c>
      <c r="B913" t="s">
        <v>706</v>
      </c>
      <c r="C913" t="s">
        <v>704</v>
      </c>
      <c r="D913" t="s">
        <v>30</v>
      </c>
      <c r="F913">
        <v>5162</v>
      </c>
      <c r="G913" s="96" t="s">
        <v>2200</v>
      </c>
      <c r="H913" t="s">
        <v>29</v>
      </c>
      <c r="M913" s="94"/>
    </row>
    <row r="914" spans="1:13" x14ac:dyDescent="0.2">
      <c r="A914" s="94">
        <v>4785</v>
      </c>
      <c r="B914" t="s">
        <v>707</v>
      </c>
      <c r="C914" t="s">
        <v>704</v>
      </c>
      <c r="D914" t="s">
        <v>30</v>
      </c>
      <c r="F914">
        <v>5163</v>
      </c>
      <c r="G914" s="96" t="s">
        <v>829</v>
      </c>
      <c r="H914" t="s">
        <v>30</v>
      </c>
      <c r="M914" s="94"/>
    </row>
    <row r="915" spans="1:13" x14ac:dyDescent="0.2">
      <c r="A915" s="94">
        <v>4786</v>
      </c>
      <c r="B915" t="s">
        <v>708</v>
      </c>
      <c r="C915" t="s">
        <v>704</v>
      </c>
      <c r="D915" t="s">
        <v>30</v>
      </c>
      <c r="F915">
        <v>5164</v>
      </c>
      <c r="G915" s="96" t="s">
        <v>2200</v>
      </c>
      <c r="H915" t="s">
        <v>29</v>
      </c>
      <c r="M915" s="94"/>
    </row>
    <row r="916" spans="1:13" x14ac:dyDescent="0.2">
      <c r="A916" s="94">
        <v>4791</v>
      </c>
      <c r="B916" t="s">
        <v>709</v>
      </c>
      <c r="C916" t="s">
        <v>704</v>
      </c>
      <c r="D916" t="s">
        <v>30</v>
      </c>
      <c r="F916">
        <v>5165</v>
      </c>
      <c r="G916" s="96" t="s">
        <v>2200</v>
      </c>
      <c r="H916" t="s">
        <v>29</v>
      </c>
      <c r="M916" s="94"/>
    </row>
    <row r="917" spans="1:13" x14ac:dyDescent="0.2">
      <c r="A917" s="94">
        <v>4792</v>
      </c>
      <c r="B917" t="s">
        <v>710</v>
      </c>
      <c r="C917" t="s">
        <v>704</v>
      </c>
      <c r="D917" t="s">
        <v>30</v>
      </c>
      <c r="F917">
        <v>5166</v>
      </c>
      <c r="G917" s="96" t="s">
        <v>829</v>
      </c>
      <c r="H917" t="s">
        <v>30</v>
      </c>
      <c r="M917" s="94"/>
    </row>
    <row r="918" spans="1:13" x14ac:dyDescent="0.2">
      <c r="A918" s="94">
        <v>4793</v>
      </c>
      <c r="B918" t="s">
        <v>2137</v>
      </c>
      <c r="C918" t="s">
        <v>704</v>
      </c>
      <c r="D918" t="s">
        <v>30</v>
      </c>
      <c r="F918">
        <v>5201</v>
      </c>
      <c r="G918" s="96" t="s">
        <v>2200</v>
      </c>
      <c r="H918" t="s">
        <v>29</v>
      </c>
      <c r="M918" s="94"/>
    </row>
    <row r="919" spans="1:13" x14ac:dyDescent="0.2">
      <c r="A919" s="94">
        <v>4794</v>
      </c>
      <c r="B919" t="s">
        <v>711</v>
      </c>
      <c r="C919" t="s">
        <v>704</v>
      </c>
      <c r="D919" t="s">
        <v>30</v>
      </c>
      <c r="F919">
        <v>5202</v>
      </c>
      <c r="G919" s="96" t="s">
        <v>2200</v>
      </c>
      <c r="H919" t="s">
        <v>29</v>
      </c>
      <c r="M919" s="94"/>
    </row>
    <row r="920" spans="1:13" x14ac:dyDescent="0.2">
      <c r="A920" s="94">
        <v>4800</v>
      </c>
      <c r="B920" t="s">
        <v>712</v>
      </c>
      <c r="C920" t="s">
        <v>724</v>
      </c>
      <c r="D920" t="s">
        <v>30</v>
      </c>
      <c r="F920">
        <v>5203</v>
      </c>
      <c r="G920" s="96" t="s">
        <v>2200</v>
      </c>
      <c r="H920" t="s">
        <v>29</v>
      </c>
      <c r="M920" s="94"/>
    </row>
    <row r="921" spans="1:13" x14ac:dyDescent="0.2">
      <c r="A921" s="94">
        <v>4801</v>
      </c>
      <c r="B921" t="s">
        <v>713</v>
      </c>
      <c r="C921" t="s">
        <v>715</v>
      </c>
      <c r="D921" t="s">
        <v>30</v>
      </c>
      <c r="F921">
        <v>5204</v>
      </c>
      <c r="G921" s="96" t="s">
        <v>2200</v>
      </c>
      <c r="H921" t="s">
        <v>29</v>
      </c>
      <c r="M921" s="94"/>
    </row>
    <row r="922" spans="1:13" x14ac:dyDescent="0.2">
      <c r="A922" s="94">
        <v>4802</v>
      </c>
      <c r="B922" t="s">
        <v>714</v>
      </c>
      <c r="C922" t="s">
        <v>715</v>
      </c>
      <c r="D922" t="s">
        <v>30</v>
      </c>
      <c r="F922">
        <v>5205</v>
      </c>
      <c r="G922" s="96" t="s">
        <v>2200</v>
      </c>
      <c r="H922" t="s">
        <v>29</v>
      </c>
      <c r="M922" s="94"/>
    </row>
    <row r="923" spans="1:13" x14ac:dyDescent="0.2">
      <c r="A923" s="94">
        <v>4810</v>
      </c>
      <c r="B923" t="s">
        <v>715</v>
      </c>
      <c r="C923" t="s">
        <v>715</v>
      </c>
      <c r="D923" t="s">
        <v>30</v>
      </c>
      <c r="F923">
        <v>5211</v>
      </c>
      <c r="G923" s="96" t="s">
        <v>829</v>
      </c>
      <c r="H923" t="s">
        <v>30</v>
      </c>
      <c r="M923" s="94"/>
    </row>
    <row r="924" spans="1:13" x14ac:dyDescent="0.2">
      <c r="A924" s="94">
        <v>4812</v>
      </c>
      <c r="B924" t="s">
        <v>716</v>
      </c>
      <c r="C924" t="s">
        <v>715</v>
      </c>
      <c r="D924" t="s">
        <v>30</v>
      </c>
      <c r="F924">
        <v>5221</v>
      </c>
      <c r="G924" s="96" t="s">
        <v>829</v>
      </c>
      <c r="H924" t="s">
        <v>30</v>
      </c>
      <c r="M924" s="94"/>
    </row>
    <row r="925" spans="1:13" x14ac:dyDescent="0.2">
      <c r="A925" s="94">
        <v>4813</v>
      </c>
      <c r="B925" t="s">
        <v>717</v>
      </c>
      <c r="C925" t="s">
        <v>715</v>
      </c>
      <c r="D925" t="s">
        <v>30</v>
      </c>
      <c r="F925">
        <v>5222</v>
      </c>
      <c r="G925" s="96" t="s">
        <v>829</v>
      </c>
      <c r="H925" t="s">
        <v>30</v>
      </c>
      <c r="M925" s="94"/>
    </row>
    <row r="926" spans="1:13" x14ac:dyDescent="0.2">
      <c r="A926" s="94">
        <v>4816</v>
      </c>
      <c r="B926" t="s">
        <v>718</v>
      </c>
      <c r="C926" t="s">
        <v>715</v>
      </c>
      <c r="D926" t="s">
        <v>30</v>
      </c>
      <c r="F926">
        <v>5223</v>
      </c>
      <c r="G926" s="96" t="s">
        <v>829</v>
      </c>
      <c r="H926" t="s">
        <v>30</v>
      </c>
      <c r="M926" s="94"/>
    </row>
    <row r="927" spans="1:13" x14ac:dyDescent="0.2">
      <c r="A927" s="94">
        <v>4817</v>
      </c>
      <c r="B927" t="s">
        <v>2110</v>
      </c>
      <c r="C927" t="s">
        <v>715</v>
      </c>
      <c r="D927" t="s">
        <v>30</v>
      </c>
      <c r="F927">
        <v>5224</v>
      </c>
      <c r="G927" s="96" t="s">
        <v>829</v>
      </c>
      <c r="H927" t="s">
        <v>30</v>
      </c>
      <c r="M927" s="94"/>
    </row>
    <row r="928" spans="1:13" x14ac:dyDescent="0.2">
      <c r="A928" s="94">
        <v>4820</v>
      </c>
      <c r="B928" t="s">
        <v>719</v>
      </c>
      <c r="C928" t="s">
        <v>715</v>
      </c>
      <c r="D928" t="s">
        <v>30</v>
      </c>
      <c r="F928">
        <v>5225</v>
      </c>
      <c r="G928" s="96" t="s">
        <v>829</v>
      </c>
      <c r="H928" t="s">
        <v>30</v>
      </c>
      <c r="M928" s="94"/>
    </row>
    <row r="929" spans="1:13" x14ac:dyDescent="0.2">
      <c r="A929" s="94">
        <v>4822</v>
      </c>
      <c r="B929" t="s">
        <v>2108</v>
      </c>
      <c r="C929" t="s">
        <v>715</v>
      </c>
      <c r="D929" t="s">
        <v>30</v>
      </c>
      <c r="F929">
        <v>5230</v>
      </c>
      <c r="G929" s="96" t="s">
        <v>829</v>
      </c>
      <c r="H929" t="s">
        <v>30</v>
      </c>
      <c r="M929" s="94"/>
    </row>
    <row r="930" spans="1:13" x14ac:dyDescent="0.2">
      <c r="A930" s="94">
        <v>4824</v>
      </c>
      <c r="B930" t="s">
        <v>721</v>
      </c>
      <c r="C930" t="s">
        <v>715</v>
      </c>
      <c r="D930" t="s">
        <v>30</v>
      </c>
      <c r="F930">
        <v>5231</v>
      </c>
      <c r="G930" s="96" t="s">
        <v>829</v>
      </c>
      <c r="H930" t="s">
        <v>30</v>
      </c>
      <c r="M930" s="94"/>
    </row>
    <row r="931" spans="1:13" x14ac:dyDescent="0.2">
      <c r="A931" s="94">
        <v>4830</v>
      </c>
      <c r="B931" t="s">
        <v>722</v>
      </c>
      <c r="C931" t="s">
        <v>715</v>
      </c>
      <c r="D931" t="s">
        <v>30</v>
      </c>
      <c r="F931">
        <v>5232</v>
      </c>
      <c r="G931" s="96" t="s">
        <v>829</v>
      </c>
      <c r="H931" t="s">
        <v>30</v>
      </c>
      <c r="M931" s="94"/>
    </row>
    <row r="932" spans="1:13" x14ac:dyDescent="0.2">
      <c r="A932" s="94">
        <v>4831</v>
      </c>
      <c r="B932" t="s">
        <v>723</v>
      </c>
      <c r="C932" t="s">
        <v>715</v>
      </c>
      <c r="D932" t="s">
        <v>30</v>
      </c>
      <c r="F932">
        <v>5233</v>
      </c>
      <c r="G932" s="96" t="s">
        <v>829</v>
      </c>
      <c r="H932" t="s">
        <v>30</v>
      </c>
      <c r="M932" s="94"/>
    </row>
    <row r="933" spans="1:13" x14ac:dyDescent="0.2">
      <c r="A933" s="94">
        <v>4840</v>
      </c>
      <c r="B933" t="s">
        <v>1878</v>
      </c>
      <c r="C933" t="s">
        <v>724</v>
      </c>
      <c r="D933" t="s">
        <v>30</v>
      </c>
      <c r="F933">
        <v>5241</v>
      </c>
      <c r="G933" s="96" t="s">
        <v>829</v>
      </c>
      <c r="H933" t="s">
        <v>30</v>
      </c>
      <c r="M933" s="94"/>
    </row>
    <row r="934" spans="1:13" x14ac:dyDescent="0.2">
      <c r="A934" s="94">
        <v>4840</v>
      </c>
      <c r="B934" t="s">
        <v>724</v>
      </c>
      <c r="C934" t="s">
        <v>724</v>
      </c>
      <c r="D934" t="s">
        <v>30</v>
      </c>
      <c r="F934">
        <v>5242</v>
      </c>
      <c r="G934" s="96" t="s">
        <v>829</v>
      </c>
      <c r="H934" t="s">
        <v>30</v>
      </c>
      <c r="M934" s="94"/>
    </row>
    <row r="935" spans="1:13" x14ac:dyDescent="0.2">
      <c r="A935" s="94">
        <v>4841</v>
      </c>
      <c r="B935" t="s">
        <v>725</v>
      </c>
      <c r="C935" t="s">
        <v>724</v>
      </c>
      <c r="D935" t="s">
        <v>30</v>
      </c>
      <c r="F935">
        <v>5251</v>
      </c>
      <c r="G935" s="96" t="s">
        <v>829</v>
      </c>
      <c r="H935" t="s">
        <v>30</v>
      </c>
      <c r="M935" s="94"/>
    </row>
    <row r="936" spans="1:13" x14ac:dyDescent="0.2">
      <c r="A936" s="94">
        <v>4842</v>
      </c>
      <c r="B936" t="s">
        <v>726</v>
      </c>
      <c r="C936" t="s">
        <v>724</v>
      </c>
      <c r="D936" t="s">
        <v>30</v>
      </c>
      <c r="F936">
        <v>5252</v>
      </c>
      <c r="G936" s="96" t="s">
        <v>829</v>
      </c>
      <c r="H936" t="s">
        <v>30</v>
      </c>
      <c r="M936" s="94"/>
    </row>
    <row r="937" spans="1:13" x14ac:dyDescent="0.2">
      <c r="A937" s="94">
        <v>4843</v>
      </c>
      <c r="B937" t="s">
        <v>1872</v>
      </c>
      <c r="C937" t="s">
        <v>724</v>
      </c>
      <c r="D937" t="s">
        <v>30</v>
      </c>
      <c r="F937">
        <v>5261</v>
      </c>
      <c r="G937" s="96" t="s">
        <v>829</v>
      </c>
      <c r="H937" t="s">
        <v>30</v>
      </c>
      <c r="M937" s="94"/>
    </row>
    <row r="938" spans="1:13" x14ac:dyDescent="0.2">
      <c r="A938" s="94">
        <v>4844</v>
      </c>
      <c r="B938" t="s">
        <v>727</v>
      </c>
      <c r="C938" t="s">
        <v>724</v>
      </c>
      <c r="D938" t="s">
        <v>30</v>
      </c>
      <c r="F938">
        <v>5270</v>
      </c>
      <c r="G938" s="96" t="s">
        <v>829</v>
      </c>
      <c r="H938" t="s">
        <v>30</v>
      </c>
      <c r="M938" s="94"/>
    </row>
    <row r="939" spans="1:13" x14ac:dyDescent="0.2">
      <c r="A939" s="94">
        <v>4846</v>
      </c>
      <c r="B939" t="s">
        <v>728</v>
      </c>
      <c r="C939" t="s">
        <v>724</v>
      </c>
      <c r="D939" t="s">
        <v>30</v>
      </c>
      <c r="F939">
        <v>5271</v>
      </c>
      <c r="G939" s="96" t="s">
        <v>829</v>
      </c>
      <c r="H939" t="s">
        <v>30</v>
      </c>
      <c r="M939" s="94"/>
    </row>
    <row r="940" spans="1:13" x14ac:dyDescent="0.2">
      <c r="A940" s="94">
        <v>4849</v>
      </c>
      <c r="B940" t="s">
        <v>729</v>
      </c>
      <c r="C940" t="s">
        <v>724</v>
      </c>
      <c r="D940" t="s">
        <v>30</v>
      </c>
      <c r="F940">
        <v>5272</v>
      </c>
      <c r="G940" s="96" t="s">
        <v>829</v>
      </c>
      <c r="H940" t="s">
        <v>30</v>
      </c>
      <c r="M940" s="94"/>
    </row>
    <row r="941" spans="1:13" x14ac:dyDescent="0.2">
      <c r="A941" s="94">
        <v>4850</v>
      </c>
      <c r="B941" t="s">
        <v>730</v>
      </c>
      <c r="C941" t="s">
        <v>724</v>
      </c>
      <c r="D941" t="s">
        <v>30</v>
      </c>
      <c r="F941">
        <v>5273</v>
      </c>
      <c r="G941" s="96" t="s">
        <v>829</v>
      </c>
      <c r="H941" t="s">
        <v>30</v>
      </c>
      <c r="M941" s="94"/>
    </row>
    <row r="942" spans="1:13" x14ac:dyDescent="0.2">
      <c r="A942" s="94">
        <v>4851</v>
      </c>
      <c r="B942" t="s">
        <v>731</v>
      </c>
      <c r="C942" t="s">
        <v>724</v>
      </c>
      <c r="D942" t="s">
        <v>30</v>
      </c>
      <c r="F942">
        <v>5274</v>
      </c>
      <c r="G942" s="96" t="s">
        <v>829</v>
      </c>
      <c r="H942" t="s">
        <v>30</v>
      </c>
      <c r="M942" s="94"/>
    </row>
    <row r="943" spans="1:13" x14ac:dyDescent="0.2">
      <c r="A943" s="94">
        <v>4852</v>
      </c>
      <c r="B943" t="s">
        <v>732</v>
      </c>
      <c r="C943" t="s">
        <v>724</v>
      </c>
      <c r="D943" t="s">
        <v>30</v>
      </c>
      <c r="F943">
        <v>5280</v>
      </c>
      <c r="G943" s="96" t="s">
        <v>829</v>
      </c>
      <c r="H943" t="s">
        <v>30</v>
      </c>
      <c r="M943" s="94"/>
    </row>
    <row r="944" spans="1:13" x14ac:dyDescent="0.2">
      <c r="A944" s="94">
        <v>4853</v>
      </c>
      <c r="B944" t="s">
        <v>733</v>
      </c>
      <c r="C944" t="s">
        <v>724</v>
      </c>
      <c r="D944" t="s">
        <v>30</v>
      </c>
      <c r="F944">
        <v>5300</v>
      </c>
      <c r="G944" s="96" t="s">
        <v>2200</v>
      </c>
      <c r="H944" t="s">
        <v>29</v>
      </c>
      <c r="M944" s="94"/>
    </row>
    <row r="945" spans="1:13" x14ac:dyDescent="0.2">
      <c r="A945" s="94">
        <v>4860</v>
      </c>
      <c r="B945" t="s">
        <v>734</v>
      </c>
      <c r="C945" t="s">
        <v>724</v>
      </c>
      <c r="D945" t="s">
        <v>30</v>
      </c>
      <c r="F945">
        <v>5301</v>
      </c>
      <c r="G945" s="96" t="s">
        <v>2200</v>
      </c>
      <c r="H945" t="s">
        <v>29</v>
      </c>
      <c r="M945" s="94"/>
    </row>
    <row r="946" spans="1:13" x14ac:dyDescent="0.2">
      <c r="A946" s="94">
        <v>4861</v>
      </c>
      <c r="B946" t="s">
        <v>1873</v>
      </c>
      <c r="C946" t="s">
        <v>724</v>
      </c>
      <c r="D946" t="s">
        <v>30</v>
      </c>
      <c r="F946">
        <v>5302</v>
      </c>
      <c r="G946" s="96" t="s">
        <v>2200</v>
      </c>
      <c r="H946" t="s">
        <v>29</v>
      </c>
      <c r="M946" s="94"/>
    </row>
    <row r="947" spans="1:13" x14ac:dyDescent="0.2">
      <c r="A947" s="94">
        <v>4861</v>
      </c>
      <c r="B947" t="s">
        <v>1884</v>
      </c>
      <c r="C947" t="s">
        <v>724</v>
      </c>
      <c r="D947" t="s">
        <v>30</v>
      </c>
      <c r="F947">
        <v>5303</v>
      </c>
      <c r="G947" s="96" t="s">
        <v>2200</v>
      </c>
      <c r="H947" t="s">
        <v>29</v>
      </c>
      <c r="M947" s="94"/>
    </row>
    <row r="948" spans="1:13" x14ac:dyDescent="0.2">
      <c r="A948" s="94">
        <v>4863</v>
      </c>
      <c r="B948" t="s">
        <v>735</v>
      </c>
      <c r="C948" t="s">
        <v>724</v>
      </c>
      <c r="D948" t="s">
        <v>30</v>
      </c>
      <c r="F948">
        <v>5310</v>
      </c>
      <c r="G948" s="96" t="s">
        <v>724</v>
      </c>
      <c r="H948" t="s">
        <v>30</v>
      </c>
      <c r="M948" s="94"/>
    </row>
    <row r="949" spans="1:13" x14ac:dyDescent="0.2">
      <c r="A949" s="94">
        <v>4864</v>
      </c>
      <c r="B949" t="s">
        <v>2141</v>
      </c>
      <c r="C949" t="s">
        <v>724</v>
      </c>
      <c r="D949" t="s">
        <v>30</v>
      </c>
      <c r="F949">
        <v>5321</v>
      </c>
      <c r="G949" s="96" t="s">
        <v>2200</v>
      </c>
      <c r="H949" t="s">
        <v>29</v>
      </c>
      <c r="M949" s="94"/>
    </row>
    <row r="950" spans="1:13" x14ac:dyDescent="0.2">
      <c r="A950" s="94">
        <v>4865</v>
      </c>
      <c r="B950" t="s">
        <v>736</v>
      </c>
      <c r="C950" t="s">
        <v>724</v>
      </c>
      <c r="D950" t="s">
        <v>30</v>
      </c>
      <c r="F950">
        <v>5322</v>
      </c>
      <c r="G950" s="96" t="s">
        <v>2200</v>
      </c>
      <c r="H950" t="s">
        <v>29</v>
      </c>
      <c r="M950" s="94"/>
    </row>
    <row r="951" spans="1:13" x14ac:dyDescent="0.2">
      <c r="A951" s="94">
        <v>4866</v>
      </c>
      <c r="B951" t="s">
        <v>1886</v>
      </c>
      <c r="C951" t="s">
        <v>724</v>
      </c>
      <c r="D951" t="s">
        <v>30</v>
      </c>
      <c r="F951">
        <v>5323</v>
      </c>
      <c r="G951" s="96" t="s">
        <v>2200</v>
      </c>
      <c r="H951" t="s">
        <v>29</v>
      </c>
      <c r="M951" s="94"/>
    </row>
    <row r="952" spans="1:13" x14ac:dyDescent="0.2">
      <c r="A952" s="94">
        <v>4870</v>
      </c>
      <c r="B952" t="s">
        <v>1877</v>
      </c>
      <c r="C952" t="s">
        <v>724</v>
      </c>
      <c r="D952" t="s">
        <v>30</v>
      </c>
      <c r="F952">
        <v>5324</v>
      </c>
      <c r="G952" s="96" t="s">
        <v>2200</v>
      </c>
      <c r="H952" t="s">
        <v>29</v>
      </c>
      <c r="M952" s="94"/>
    </row>
    <row r="953" spans="1:13" x14ac:dyDescent="0.2">
      <c r="A953" s="94">
        <v>4870</v>
      </c>
      <c r="B953" t="s">
        <v>737</v>
      </c>
      <c r="C953" t="s">
        <v>724</v>
      </c>
      <c r="D953" t="s">
        <v>30</v>
      </c>
      <c r="F953">
        <v>5325</v>
      </c>
      <c r="G953" s="96" t="s">
        <v>2200</v>
      </c>
      <c r="H953" t="s">
        <v>29</v>
      </c>
      <c r="M953" s="94"/>
    </row>
    <row r="954" spans="1:13" x14ac:dyDescent="0.2">
      <c r="A954" s="94">
        <v>4872</v>
      </c>
      <c r="B954" t="s">
        <v>738</v>
      </c>
      <c r="C954" t="s">
        <v>724</v>
      </c>
      <c r="D954" t="s">
        <v>30</v>
      </c>
      <c r="F954">
        <v>5330</v>
      </c>
      <c r="G954" s="96" t="s">
        <v>2200</v>
      </c>
      <c r="H954" t="s">
        <v>29</v>
      </c>
      <c r="M954" s="94"/>
    </row>
    <row r="955" spans="1:13" x14ac:dyDescent="0.2">
      <c r="A955" s="94">
        <v>4873</v>
      </c>
      <c r="B955" t="s">
        <v>739</v>
      </c>
      <c r="C955" t="s">
        <v>724</v>
      </c>
      <c r="D955" t="s">
        <v>30</v>
      </c>
      <c r="F955">
        <v>5340</v>
      </c>
      <c r="G955" s="96" t="s">
        <v>2200</v>
      </c>
      <c r="H955" t="s">
        <v>29</v>
      </c>
      <c r="M955" s="94"/>
    </row>
    <row r="956" spans="1:13" x14ac:dyDescent="0.2">
      <c r="A956" s="94">
        <v>4873</v>
      </c>
      <c r="B956" t="s">
        <v>741</v>
      </c>
      <c r="C956" t="s">
        <v>724</v>
      </c>
      <c r="D956" t="s">
        <v>30</v>
      </c>
      <c r="F956">
        <v>5350</v>
      </c>
      <c r="G956" s="96" t="s">
        <v>2200</v>
      </c>
      <c r="H956" t="s">
        <v>29</v>
      </c>
      <c r="M956" s="94"/>
    </row>
    <row r="957" spans="1:13" x14ac:dyDescent="0.2">
      <c r="A957" s="94">
        <v>4880</v>
      </c>
      <c r="B957" t="s">
        <v>1874</v>
      </c>
      <c r="C957" t="s">
        <v>724</v>
      </c>
      <c r="D957" t="s">
        <v>30</v>
      </c>
      <c r="F957">
        <v>5360</v>
      </c>
      <c r="G957" s="96" t="s">
        <v>715</v>
      </c>
      <c r="H957" t="s">
        <v>30</v>
      </c>
      <c r="M957" s="94"/>
    </row>
    <row r="958" spans="1:13" x14ac:dyDescent="0.2">
      <c r="A958" s="94">
        <v>4880</v>
      </c>
      <c r="B958" t="s">
        <v>2143</v>
      </c>
      <c r="C958" t="s">
        <v>724</v>
      </c>
      <c r="D958" t="s">
        <v>30</v>
      </c>
      <c r="F958">
        <v>5400</v>
      </c>
      <c r="G958" s="96" t="s">
        <v>842</v>
      </c>
      <c r="H958" t="s">
        <v>29</v>
      </c>
      <c r="M958" s="94"/>
    </row>
    <row r="959" spans="1:13" x14ac:dyDescent="0.2">
      <c r="A959" s="94">
        <v>4881</v>
      </c>
      <c r="B959" t="s">
        <v>742</v>
      </c>
      <c r="C959" t="s">
        <v>724</v>
      </c>
      <c r="D959" t="s">
        <v>30</v>
      </c>
      <c r="F959">
        <v>5411</v>
      </c>
      <c r="G959" s="96" t="s">
        <v>842</v>
      </c>
      <c r="H959" t="s">
        <v>29</v>
      </c>
      <c r="M959" s="94"/>
    </row>
    <row r="960" spans="1:13" x14ac:dyDescent="0.2">
      <c r="A960" s="94">
        <v>4882</v>
      </c>
      <c r="B960" t="s">
        <v>743</v>
      </c>
      <c r="C960" t="s">
        <v>724</v>
      </c>
      <c r="D960" t="s">
        <v>30</v>
      </c>
      <c r="F960">
        <v>5412</v>
      </c>
      <c r="G960" s="96" t="s">
        <v>842</v>
      </c>
      <c r="H960" t="s">
        <v>29</v>
      </c>
      <c r="M960" s="94"/>
    </row>
    <row r="961" spans="1:13" x14ac:dyDescent="0.2">
      <c r="A961" s="94">
        <v>4890</v>
      </c>
      <c r="B961" t="s">
        <v>744</v>
      </c>
      <c r="C961" t="s">
        <v>724</v>
      </c>
      <c r="D961" t="s">
        <v>30</v>
      </c>
      <c r="F961">
        <v>5421</v>
      </c>
      <c r="G961" s="96" t="s">
        <v>842</v>
      </c>
      <c r="H961" t="s">
        <v>29</v>
      </c>
      <c r="M961" s="94"/>
    </row>
    <row r="962" spans="1:13" x14ac:dyDescent="0.2">
      <c r="A962" s="94">
        <v>4890</v>
      </c>
      <c r="B962" t="s">
        <v>1887</v>
      </c>
      <c r="C962" t="s">
        <v>724</v>
      </c>
      <c r="D962" t="s">
        <v>30</v>
      </c>
      <c r="F962">
        <v>5423</v>
      </c>
      <c r="G962" s="96" t="s">
        <v>842</v>
      </c>
      <c r="H962" t="s">
        <v>29</v>
      </c>
      <c r="M962" s="94"/>
    </row>
    <row r="963" spans="1:13" x14ac:dyDescent="0.2">
      <c r="A963" s="94">
        <v>4891</v>
      </c>
      <c r="B963" t="s">
        <v>745</v>
      </c>
      <c r="C963" t="s">
        <v>724</v>
      </c>
      <c r="D963" t="s">
        <v>30</v>
      </c>
      <c r="F963">
        <v>5424</v>
      </c>
      <c r="G963" s="96" t="s">
        <v>842</v>
      </c>
      <c r="H963" t="s">
        <v>29</v>
      </c>
      <c r="M963" s="94"/>
    </row>
    <row r="964" spans="1:13" x14ac:dyDescent="0.2">
      <c r="A964" s="94">
        <v>4892</v>
      </c>
      <c r="B964" t="s">
        <v>746</v>
      </c>
      <c r="C964" t="s">
        <v>724</v>
      </c>
      <c r="D964" t="s">
        <v>30</v>
      </c>
      <c r="F964">
        <v>5425</v>
      </c>
      <c r="G964" s="96" t="s">
        <v>842</v>
      </c>
      <c r="H964" t="s">
        <v>29</v>
      </c>
      <c r="M964" s="94"/>
    </row>
    <row r="965" spans="1:13" x14ac:dyDescent="0.2">
      <c r="A965" s="94">
        <v>4893</v>
      </c>
      <c r="B965" t="s">
        <v>747</v>
      </c>
      <c r="C965" t="s">
        <v>724</v>
      </c>
      <c r="D965" t="s">
        <v>30</v>
      </c>
      <c r="F965">
        <v>5431</v>
      </c>
      <c r="G965" s="96" t="s">
        <v>842</v>
      </c>
      <c r="H965" t="s">
        <v>29</v>
      </c>
      <c r="M965" s="94"/>
    </row>
    <row r="966" spans="1:13" x14ac:dyDescent="0.2">
      <c r="A966" s="94">
        <v>4894</v>
      </c>
      <c r="B966" t="s">
        <v>748</v>
      </c>
      <c r="C966" t="s">
        <v>724</v>
      </c>
      <c r="D966" t="s">
        <v>30</v>
      </c>
      <c r="F966">
        <v>5440</v>
      </c>
      <c r="G966" s="96" t="s">
        <v>842</v>
      </c>
      <c r="H966" t="s">
        <v>29</v>
      </c>
      <c r="M966" s="94"/>
    </row>
    <row r="967" spans="1:13" x14ac:dyDescent="0.2">
      <c r="A967" s="94">
        <v>4901</v>
      </c>
      <c r="B967" t="s">
        <v>1876</v>
      </c>
      <c r="C967" t="s">
        <v>724</v>
      </c>
      <c r="D967" t="s">
        <v>30</v>
      </c>
      <c r="F967">
        <v>5441</v>
      </c>
      <c r="G967" s="96" t="s">
        <v>842</v>
      </c>
      <c r="H967" t="s">
        <v>29</v>
      </c>
      <c r="M967" s="94"/>
    </row>
    <row r="968" spans="1:13" x14ac:dyDescent="0.2">
      <c r="A968" s="94">
        <v>4902</v>
      </c>
      <c r="B968" t="s">
        <v>749</v>
      </c>
      <c r="C968" t="s">
        <v>724</v>
      </c>
      <c r="D968" t="s">
        <v>30</v>
      </c>
      <c r="F968">
        <v>5442</v>
      </c>
      <c r="G968" s="96" t="s">
        <v>842</v>
      </c>
      <c r="H968" t="s">
        <v>29</v>
      </c>
      <c r="M968" s="94"/>
    </row>
    <row r="969" spans="1:13" x14ac:dyDescent="0.2">
      <c r="A969" s="94">
        <v>4903</v>
      </c>
      <c r="B969" t="s">
        <v>750</v>
      </c>
      <c r="C969" t="s">
        <v>724</v>
      </c>
      <c r="D969" t="s">
        <v>30</v>
      </c>
      <c r="F969">
        <v>5450</v>
      </c>
      <c r="G969" s="96" t="s">
        <v>1901</v>
      </c>
      <c r="H969" t="s">
        <v>29</v>
      </c>
      <c r="M969" s="94"/>
    </row>
    <row r="970" spans="1:13" x14ac:dyDescent="0.2">
      <c r="A970" s="94">
        <v>4904</v>
      </c>
      <c r="B970" t="s">
        <v>751</v>
      </c>
      <c r="C970" t="s">
        <v>724</v>
      </c>
      <c r="D970" t="s">
        <v>30</v>
      </c>
      <c r="F970">
        <v>5452</v>
      </c>
      <c r="G970" s="96" t="s">
        <v>1901</v>
      </c>
      <c r="H970" t="s">
        <v>29</v>
      </c>
      <c r="M970" s="94"/>
    </row>
    <row r="971" spans="1:13" x14ac:dyDescent="0.2">
      <c r="A971" s="94">
        <v>4906</v>
      </c>
      <c r="B971" t="s">
        <v>752</v>
      </c>
      <c r="C971" t="s">
        <v>753</v>
      </c>
      <c r="D971" t="s">
        <v>30</v>
      </c>
      <c r="F971">
        <v>5453</v>
      </c>
      <c r="G971" s="96" t="s">
        <v>1901</v>
      </c>
      <c r="H971" t="s">
        <v>29</v>
      </c>
      <c r="M971" s="94"/>
    </row>
    <row r="972" spans="1:13" x14ac:dyDescent="0.2">
      <c r="A972" s="94">
        <v>4910</v>
      </c>
      <c r="B972" t="s">
        <v>1852</v>
      </c>
      <c r="C972" t="s">
        <v>753</v>
      </c>
      <c r="D972" t="s">
        <v>30</v>
      </c>
      <c r="F972">
        <v>5500</v>
      </c>
      <c r="G972" s="96" t="s">
        <v>1901</v>
      </c>
      <c r="H972" t="s">
        <v>29</v>
      </c>
      <c r="M972" s="94"/>
    </row>
    <row r="973" spans="1:13" x14ac:dyDescent="0.2">
      <c r="A973" s="94">
        <v>4910</v>
      </c>
      <c r="B973" t="s">
        <v>753</v>
      </c>
      <c r="C973" t="s">
        <v>753</v>
      </c>
      <c r="D973" t="s">
        <v>30</v>
      </c>
      <c r="F973">
        <v>5505</v>
      </c>
      <c r="G973" s="96" t="s">
        <v>1901</v>
      </c>
      <c r="H973" t="s">
        <v>29</v>
      </c>
      <c r="M973" s="94"/>
    </row>
    <row r="974" spans="1:13" x14ac:dyDescent="0.2">
      <c r="A974" s="94">
        <v>4911</v>
      </c>
      <c r="B974" t="s">
        <v>754</v>
      </c>
      <c r="C974" t="s">
        <v>753</v>
      </c>
      <c r="D974" t="s">
        <v>30</v>
      </c>
      <c r="F974">
        <v>5511</v>
      </c>
      <c r="G974" s="96" t="s">
        <v>1901</v>
      </c>
      <c r="H974" t="s">
        <v>29</v>
      </c>
      <c r="M974" s="94"/>
    </row>
    <row r="975" spans="1:13" x14ac:dyDescent="0.2">
      <c r="A975" s="94">
        <v>4912</v>
      </c>
      <c r="B975" t="s">
        <v>755</v>
      </c>
      <c r="C975" t="s">
        <v>753</v>
      </c>
      <c r="D975" t="s">
        <v>30</v>
      </c>
      <c r="F975">
        <v>5522</v>
      </c>
      <c r="G975" s="96" t="s">
        <v>1901</v>
      </c>
      <c r="H975" t="s">
        <v>29</v>
      </c>
      <c r="M975" s="94"/>
    </row>
    <row r="976" spans="1:13" x14ac:dyDescent="0.2">
      <c r="A976" s="94">
        <v>4920</v>
      </c>
      <c r="B976" t="s">
        <v>756</v>
      </c>
      <c r="C976" t="s">
        <v>753</v>
      </c>
      <c r="D976" t="s">
        <v>30</v>
      </c>
      <c r="F976">
        <v>5524</v>
      </c>
      <c r="G976" s="96" t="s">
        <v>842</v>
      </c>
      <c r="H976" t="s">
        <v>29</v>
      </c>
      <c r="M976" s="94"/>
    </row>
    <row r="977" spans="1:13" x14ac:dyDescent="0.2">
      <c r="A977" s="94">
        <v>4921</v>
      </c>
      <c r="B977" t="s">
        <v>757</v>
      </c>
      <c r="C977" t="s">
        <v>753</v>
      </c>
      <c r="D977" t="s">
        <v>30</v>
      </c>
      <c r="F977">
        <v>5531</v>
      </c>
      <c r="G977" s="96" t="s">
        <v>1901</v>
      </c>
      <c r="H977" t="s">
        <v>29</v>
      </c>
      <c r="M977" s="94"/>
    </row>
    <row r="978" spans="1:13" x14ac:dyDescent="0.2">
      <c r="A978" s="94">
        <v>4922</v>
      </c>
      <c r="B978" t="s">
        <v>758</v>
      </c>
      <c r="C978" t="s">
        <v>753</v>
      </c>
      <c r="D978" t="s">
        <v>30</v>
      </c>
      <c r="F978">
        <v>5532</v>
      </c>
      <c r="G978" s="96" t="s">
        <v>1901</v>
      </c>
      <c r="H978" t="s">
        <v>29</v>
      </c>
      <c r="M978" s="94"/>
    </row>
    <row r="979" spans="1:13" x14ac:dyDescent="0.2">
      <c r="A979" s="94">
        <v>4923</v>
      </c>
      <c r="B979" t="s">
        <v>1850</v>
      </c>
      <c r="C979" t="s">
        <v>753</v>
      </c>
      <c r="D979" t="s">
        <v>30</v>
      </c>
      <c r="F979">
        <v>5541</v>
      </c>
      <c r="G979" s="96" t="s">
        <v>1901</v>
      </c>
      <c r="H979" t="s">
        <v>29</v>
      </c>
      <c r="M979" s="94"/>
    </row>
    <row r="980" spans="1:13" x14ac:dyDescent="0.2">
      <c r="A980" s="94">
        <v>4924</v>
      </c>
      <c r="B980" t="s">
        <v>759</v>
      </c>
      <c r="C980" t="s">
        <v>753</v>
      </c>
      <c r="D980" t="s">
        <v>30</v>
      </c>
      <c r="F980">
        <v>5542</v>
      </c>
      <c r="G980" s="96" t="s">
        <v>1901</v>
      </c>
      <c r="H980" t="s">
        <v>29</v>
      </c>
      <c r="M980" s="94"/>
    </row>
    <row r="981" spans="1:13" x14ac:dyDescent="0.2">
      <c r="A981" s="94">
        <v>4925</v>
      </c>
      <c r="B981" t="s">
        <v>740</v>
      </c>
      <c r="C981" t="s">
        <v>753</v>
      </c>
      <c r="D981" t="s">
        <v>30</v>
      </c>
      <c r="F981">
        <v>5550</v>
      </c>
      <c r="G981" s="96" t="s">
        <v>1901</v>
      </c>
      <c r="H981" t="s">
        <v>29</v>
      </c>
      <c r="M981" s="94"/>
    </row>
    <row r="982" spans="1:13" x14ac:dyDescent="0.2">
      <c r="A982" s="94">
        <v>4926</v>
      </c>
      <c r="B982" t="s">
        <v>2123</v>
      </c>
      <c r="C982" t="s">
        <v>753</v>
      </c>
      <c r="D982" t="s">
        <v>30</v>
      </c>
      <c r="F982">
        <v>5552</v>
      </c>
      <c r="G982" s="96" t="s">
        <v>1901</v>
      </c>
      <c r="H982" t="s">
        <v>29</v>
      </c>
      <c r="M982" s="94"/>
    </row>
    <row r="983" spans="1:13" x14ac:dyDescent="0.2">
      <c r="A983" s="94">
        <v>4931</v>
      </c>
      <c r="B983" t="s">
        <v>760</v>
      </c>
      <c r="C983" t="s">
        <v>753</v>
      </c>
      <c r="D983" t="s">
        <v>30</v>
      </c>
      <c r="F983">
        <v>5561</v>
      </c>
      <c r="G983" s="96" t="s">
        <v>1901</v>
      </c>
      <c r="H983" t="s">
        <v>29</v>
      </c>
      <c r="M983" s="94"/>
    </row>
    <row r="984" spans="1:13" x14ac:dyDescent="0.2">
      <c r="A984" s="94">
        <v>4932</v>
      </c>
      <c r="B984" t="s">
        <v>761</v>
      </c>
      <c r="C984" t="s">
        <v>753</v>
      </c>
      <c r="D984" t="s">
        <v>30</v>
      </c>
      <c r="F984">
        <v>5563</v>
      </c>
      <c r="G984" s="96" t="s">
        <v>870</v>
      </c>
      <c r="H984" t="s">
        <v>29</v>
      </c>
      <c r="M984" s="94"/>
    </row>
    <row r="985" spans="1:13" x14ac:dyDescent="0.2">
      <c r="A985" s="94">
        <v>4941</v>
      </c>
      <c r="B985" t="s">
        <v>762</v>
      </c>
      <c r="C985" t="s">
        <v>753</v>
      </c>
      <c r="D985" t="s">
        <v>30</v>
      </c>
      <c r="F985">
        <v>5570</v>
      </c>
      <c r="G985" s="96" t="s">
        <v>870</v>
      </c>
      <c r="H985" t="s">
        <v>29</v>
      </c>
      <c r="M985" s="94"/>
    </row>
    <row r="986" spans="1:13" x14ac:dyDescent="0.2">
      <c r="A986" s="94">
        <v>4942</v>
      </c>
      <c r="B986" t="s">
        <v>763</v>
      </c>
      <c r="C986" t="s">
        <v>753</v>
      </c>
      <c r="D986" t="s">
        <v>30</v>
      </c>
      <c r="F986">
        <v>5571</v>
      </c>
      <c r="G986" s="96" t="s">
        <v>870</v>
      </c>
      <c r="H986" t="s">
        <v>29</v>
      </c>
      <c r="M986" s="94"/>
    </row>
    <row r="987" spans="1:13" x14ac:dyDescent="0.2">
      <c r="A987" s="94">
        <v>4942</v>
      </c>
      <c r="B987" t="s">
        <v>1854</v>
      </c>
      <c r="C987" t="s">
        <v>753</v>
      </c>
      <c r="D987" t="s">
        <v>30</v>
      </c>
      <c r="F987">
        <v>5572</v>
      </c>
      <c r="G987" s="96" t="s">
        <v>870</v>
      </c>
      <c r="H987" t="s">
        <v>29</v>
      </c>
      <c r="M987" s="94"/>
    </row>
    <row r="988" spans="1:13" x14ac:dyDescent="0.2">
      <c r="A988" s="94">
        <v>4943</v>
      </c>
      <c r="B988" t="s">
        <v>764</v>
      </c>
      <c r="C988" t="s">
        <v>753</v>
      </c>
      <c r="D988" t="s">
        <v>30</v>
      </c>
      <c r="F988">
        <v>5573</v>
      </c>
      <c r="G988" s="96" t="s">
        <v>870</v>
      </c>
      <c r="H988" t="s">
        <v>29</v>
      </c>
      <c r="M988" s="94"/>
    </row>
    <row r="989" spans="1:13" x14ac:dyDescent="0.2">
      <c r="A989" s="94">
        <v>4950</v>
      </c>
      <c r="B989" t="s">
        <v>765</v>
      </c>
      <c r="C989" t="s">
        <v>829</v>
      </c>
      <c r="D989" t="s">
        <v>30</v>
      </c>
      <c r="F989">
        <v>5574</v>
      </c>
      <c r="G989" s="96" t="s">
        <v>870</v>
      </c>
      <c r="H989" t="s">
        <v>29</v>
      </c>
      <c r="M989" s="94"/>
    </row>
    <row r="990" spans="1:13" x14ac:dyDescent="0.2">
      <c r="A990" s="94">
        <v>4951</v>
      </c>
      <c r="B990" t="s">
        <v>766</v>
      </c>
      <c r="C990" t="s">
        <v>829</v>
      </c>
      <c r="D990" t="s">
        <v>30</v>
      </c>
      <c r="F990">
        <v>5575</v>
      </c>
      <c r="G990" s="96" t="s">
        <v>870</v>
      </c>
      <c r="H990" t="s">
        <v>29</v>
      </c>
      <c r="M990" s="94"/>
    </row>
    <row r="991" spans="1:13" x14ac:dyDescent="0.2">
      <c r="A991" s="94">
        <v>4952</v>
      </c>
      <c r="B991" t="s">
        <v>767</v>
      </c>
      <c r="C991" t="s">
        <v>829</v>
      </c>
      <c r="D991" t="s">
        <v>30</v>
      </c>
      <c r="F991">
        <v>5580</v>
      </c>
      <c r="G991" s="96" t="s">
        <v>870</v>
      </c>
      <c r="H991" t="s">
        <v>29</v>
      </c>
      <c r="M991" s="94"/>
    </row>
    <row r="992" spans="1:13" x14ac:dyDescent="0.2">
      <c r="A992" s="94">
        <v>4961</v>
      </c>
      <c r="B992" t="s">
        <v>768</v>
      </c>
      <c r="C992" t="s">
        <v>753</v>
      </c>
      <c r="D992" t="s">
        <v>30</v>
      </c>
      <c r="F992">
        <v>5581</v>
      </c>
      <c r="G992" s="96" t="s">
        <v>870</v>
      </c>
      <c r="H992" t="s">
        <v>29</v>
      </c>
      <c r="M992" s="94"/>
    </row>
    <row r="993" spans="1:13" x14ac:dyDescent="0.2">
      <c r="A993" s="94">
        <v>4962</v>
      </c>
      <c r="B993" t="s">
        <v>769</v>
      </c>
      <c r="C993" t="s">
        <v>829</v>
      </c>
      <c r="D993" t="s">
        <v>30</v>
      </c>
      <c r="F993">
        <v>5582</v>
      </c>
      <c r="G993" s="96" t="s">
        <v>870</v>
      </c>
      <c r="H993" t="s">
        <v>29</v>
      </c>
      <c r="M993" s="94"/>
    </row>
    <row r="994" spans="1:13" x14ac:dyDescent="0.2">
      <c r="A994" s="94">
        <v>4963</v>
      </c>
      <c r="B994" t="s">
        <v>2102</v>
      </c>
      <c r="C994" t="s">
        <v>829</v>
      </c>
      <c r="D994" t="s">
        <v>30</v>
      </c>
      <c r="F994">
        <v>5583</v>
      </c>
      <c r="G994" s="96" t="s">
        <v>870</v>
      </c>
      <c r="H994" t="s">
        <v>29</v>
      </c>
      <c r="M994" s="94"/>
    </row>
    <row r="995" spans="1:13" x14ac:dyDescent="0.2">
      <c r="A995" s="94">
        <v>4970</v>
      </c>
      <c r="B995" t="s">
        <v>770</v>
      </c>
      <c r="C995" t="s">
        <v>753</v>
      </c>
      <c r="D995" t="s">
        <v>30</v>
      </c>
      <c r="F995">
        <v>5584</v>
      </c>
      <c r="G995" s="96" t="s">
        <v>870</v>
      </c>
      <c r="H995" t="s">
        <v>29</v>
      </c>
      <c r="M995" s="94"/>
    </row>
    <row r="996" spans="1:13" x14ac:dyDescent="0.2">
      <c r="A996" s="94">
        <v>4971</v>
      </c>
      <c r="B996" t="s">
        <v>771</v>
      </c>
      <c r="C996" t="s">
        <v>753</v>
      </c>
      <c r="D996" t="s">
        <v>30</v>
      </c>
      <c r="F996">
        <v>5585</v>
      </c>
      <c r="G996" s="96" t="s">
        <v>870</v>
      </c>
      <c r="H996" t="s">
        <v>29</v>
      </c>
      <c r="M996" s="94"/>
    </row>
    <row r="997" spans="1:13" x14ac:dyDescent="0.2">
      <c r="A997" s="94">
        <v>4972</v>
      </c>
      <c r="B997" t="s">
        <v>772</v>
      </c>
      <c r="C997" t="s">
        <v>753</v>
      </c>
      <c r="D997" t="s">
        <v>30</v>
      </c>
      <c r="F997">
        <v>5591</v>
      </c>
      <c r="G997" s="96" t="s">
        <v>870</v>
      </c>
      <c r="H997" t="s">
        <v>29</v>
      </c>
      <c r="M997" s="94"/>
    </row>
    <row r="998" spans="1:13" x14ac:dyDescent="0.2">
      <c r="A998" s="94">
        <v>4973</v>
      </c>
      <c r="B998" t="s">
        <v>2124</v>
      </c>
      <c r="C998" t="s">
        <v>753</v>
      </c>
      <c r="D998" t="s">
        <v>30</v>
      </c>
      <c r="F998">
        <v>5592</v>
      </c>
      <c r="G998" s="96" t="s">
        <v>870</v>
      </c>
      <c r="H998" t="s">
        <v>29</v>
      </c>
      <c r="M998" s="94"/>
    </row>
    <row r="999" spans="1:13" x14ac:dyDescent="0.2">
      <c r="A999" s="94">
        <v>4973</v>
      </c>
      <c r="B999" t="s">
        <v>1853</v>
      </c>
      <c r="C999" t="s">
        <v>753</v>
      </c>
      <c r="D999" t="s">
        <v>30</v>
      </c>
      <c r="F999">
        <v>5600</v>
      </c>
      <c r="G999" s="96" t="s">
        <v>1901</v>
      </c>
      <c r="H999" t="s">
        <v>29</v>
      </c>
      <c r="M999" s="94"/>
    </row>
    <row r="1000" spans="1:13" x14ac:dyDescent="0.2">
      <c r="A1000" s="94">
        <v>4974</v>
      </c>
      <c r="B1000" t="s">
        <v>773</v>
      </c>
      <c r="C1000" t="s">
        <v>753</v>
      </c>
      <c r="D1000" t="s">
        <v>30</v>
      </c>
      <c r="F1000">
        <v>5602</v>
      </c>
      <c r="G1000" s="96" t="s">
        <v>1901</v>
      </c>
      <c r="H1000" t="s">
        <v>29</v>
      </c>
      <c r="M1000" s="94"/>
    </row>
    <row r="1001" spans="1:13" x14ac:dyDescent="0.2">
      <c r="A1001" s="94">
        <v>4975</v>
      </c>
      <c r="B1001" t="s">
        <v>774</v>
      </c>
      <c r="C1001" t="s">
        <v>704</v>
      </c>
      <c r="D1001" t="s">
        <v>30</v>
      </c>
      <c r="F1001">
        <v>5603</v>
      </c>
      <c r="G1001" s="96" t="s">
        <v>1901</v>
      </c>
      <c r="H1001" t="s">
        <v>29</v>
      </c>
      <c r="M1001" s="94"/>
    </row>
    <row r="1002" spans="1:13" x14ac:dyDescent="0.2">
      <c r="A1002" s="94">
        <v>4980</v>
      </c>
      <c r="B1002" t="s">
        <v>775</v>
      </c>
      <c r="C1002" t="s">
        <v>753</v>
      </c>
      <c r="D1002" t="s">
        <v>30</v>
      </c>
      <c r="F1002">
        <v>5611</v>
      </c>
      <c r="G1002" s="96" t="s">
        <v>1901</v>
      </c>
      <c r="H1002" t="s">
        <v>29</v>
      </c>
      <c r="M1002" s="94"/>
    </row>
    <row r="1003" spans="1:13" x14ac:dyDescent="0.2">
      <c r="A1003" s="94">
        <v>4981</v>
      </c>
      <c r="B1003" t="s">
        <v>776</v>
      </c>
      <c r="C1003" t="s">
        <v>753</v>
      </c>
      <c r="D1003" t="s">
        <v>30</v>
      </c>
      <c r="F1003">
        <v>5612</v>
      </c>
      <c r="G1003" s="96" t="s">
        <v>1901</v>
      </c>
      <c r="H1003" t="s">
        <v>29</v>
      </c>
      <c r="M1003" s="94"/>
    </row>
    <row r="1004" spans="1:13" x14ac:dyDescent="0.2">
      <c r="A1004" s="94">
        <v>4982</v>
      </c>
      <c r="B1004" t="s">
        <v>1849</v>
      </c>
      <c r="C1004" t="s">
        <v>753</v>
      </c>
      <c r="D1004" t="s">
        <v>30</v>
      </c>
      <c r="F1004">
        <v>5620</v>
      </c>
      <c r="G1004" s="96" t="s">
        <v>1901</v>
      </c>
      <c r="H1004" t="s">
        <v>29</v>
      </c>
      <c r="M1004" s="94"/>
    </row>
    <row r="1005" spans="1:13" x14ac:dyDescent="0.2">
      <c r="A1005" s="94">
        <v>4982</v>
      </c>
      <c r="B1005" t="s">
        <v>1851</v>
      </c>
      <c r="C1005" t="s">
        <v>753</v>
      </c>
      <c r="D1005" t="s">
        <v>30</v>
      </c>
      <c r="F1005">
        <v>5621</v>
      </c>
      <c r="G1005" s="96" t="s">
        <v>1901</v>
      </c>
      <c r="H1005" t="s">
        <v>29</v>
      </c>
      <c r="M1005" s="94"/>
    </row>
    <row r="1006" spans="1:13" x14ac:dyDescent="0.2">
      <c r="A1006" s="94">
        <v>4982</v>
      </c>
      <c r="B1006" t="s">
        <v>777</v>
      </c>
      <c r="C1006" t="s">
        <v>753</v>
      </c>
      <c r="D1006" t="s">
        <v>30</v>
      </c>
      <c r="F1006">
        <v>5622</v>
      </c>
      <c r="G1006" s="96" t="s">
        <v>1901</v>
      </c>
      <c r="H1006" t="s">
        <v>29</v>
      </c>
      <c r="M1006" s="94"/>
    </row>
    <row r="1007" spans="1:13" x14ac:dyDescent="0.2">
      <c r="A1007" s="94">
        <v>4983</v>
      </c>
      <c r="B1007" t="s">
        <v>2122</v>
      </c>
      <c r="C1007" t="s">
        <v>753</v>
      </c>
      <c r="D1007" t="s">
        <v>30</v>
      </c>
      <c r="F1007">
        <v>5630</v>
      </c>
      <c r="G1007" s="96" t="s">
        <v>1901</v>
      </c>
      <c r="H1007" t="s">
        <v>29</v>
      </c>
      <c r="M1007" s="94"/>
    </row>
    <row r="1008" spans="1:13" x14ac:dyDescent="0.2">
      <c r="A1008" s="94">
        <v>4984</v>
      </c>
      <c r="B1008" t="s">
        <v>778</v>
      </c>
      <c r="C1008" t="s">
        <v>753</v>
      </c>
      <c r="D1008" t="s">
        <v>30</v>
      </c>
      <c r="F1008">
        <v>5632</v>
      </c>
      <c r="G1008" s="96" t="s">
        <v>1901</v>
      </c>
      <c r="H1008" t="s">
        <v>29</v>
      </c>
      <c r="M1008" s="94"/>
    </row>
    <row r="1009" spans="1:13" x14ac:dyDescent="0.2">
      <c r="A1009" s="94">
        <v>5020</v>
      </c>
      <c r="B1009" t="s">
        <v>29</v>
      </c>
      <c r="C1009" t="s">
        <v>2215</v>
      </c>
      <c r="D1009" t="s">
        <v>29</v>
      </c>
      <c r="F1009">
        <v>5640</v>
      </c>
      <c r="G1009" s="96" t="s">
        <v>1901</v>
      </c>
      <c r="H1009" t="s">
        <v>29</v>
      </c>
      <c r="M1009" s="94"/>
    </row>
    <row r="1010" spans="1:13" x14ac:dyDescent="0.2">
      <c r="A1010" s="94">
        <v>5061</v>
      </c>
      <c r="B1010" t="s">
        <v>1895</v>
      </c>
      <c r="C1010" t="s">
        <v>2200</v>
      </c>
      <c r="D1010" t="s">
        <v>29</v>
      </c>
      <c r="F1010">
        <v>5651</v>
      </c>
      <c r="G1010" s="96" t="s">
        <v>890</v>
      </c>
      <c r="H1010" t="s">
        <v>29</v>
      </c>
      <c r="M1010" s="94"/>
    </row>
    <row r="1011" spans="1:13" x14ac:dyDescent="0.2">
      <c r="A1011" s="94">
        <v>5071</v>
      </c>
      <c r="B1011" t="s">
        <v>1899</v>
      </c>
      <c r="C1011" t="s">
        <v>2200</v>
      </c>
      <c r="D1011" t="s">
        <v>29</v>
      </c>
      <c r="F1011">
        <v>5652</v>
      </c>
      <c r="G1011" s="96" t="s">
        <v>890</v>
      </c>
      <c r="H1011" t="s">
        <v>29</v>
      </c>
      <c r="M1011" s="94"/>
    </row>
    <row r="1012" spans="1:13" x14ac:dyDescent="0.2">
      <c r="A1012" s="94">
        <v>5081</v>
      </c>
      <c r="B1012" t="s">
        <v>779</v>
      </c>
      <c r="C1012" t="s">
        <v>2200</v>
      </c>
      <c r="D1012" t="s">
        <v>29</v>
      </c>
      <c r="F1012">
        <v>5660</v>
      </c>
      <c r="G1012" s="96" t="s">
        <v>890</v>
      </c>
      <c r="H1012" t="s">
        <v>29</v>
      </c>
      <c r="M1012" s="94"/>
    </row>
    <row r="1013" spans="1:13" x14ac:dyDescent="0.2">
      <c r="A1013" s="94">
        <v>5082</v>
      </c>
      <c r="B1013" t="s">
        <v>780</v>
      </c>
      <c r="C1013" t="s">
        <v>2200</v>
      </c>
      <c r="D1013" t="s">
        <v>29</v>
      </c>
      <c r="F1013">
        <v>5661</v>
      </c>
      <c r="G1013" s="96" t="s">
        <v>890</v>
      </c>
      <c r="H1013" t="s">
        <v>29</v>
      </c>
      <c r="M1013" s="94"/>
    </row>
    <row r="1014" spans="1:13" x14ac:dyDescent="0.2">
      <c r="A1014" s="94">
        <v>5084</v>
      </c>
      <c r="B1014" t="s">
        <v>781</v>
      </c>
      <c r="C1014" t="s">
        <v>2200</v>
      </c>
      <c r="D1014" t="s">
        <v>29</v>
      </c>
      <c r="F1014">
        <v>5671</v>
      </c>
      <c r="G1014" s="96" t="s">
        <v>890</v>
      </c>
      <c r="H1014" t="s">
        <v>29</v>
      </c>
      <c r="M1014" s="94"/>
    </row>
    <row r="1015" spans="1:13" x14ac:dyDescent="0.2">
      <c r="A1015" s="94">
        <v>5090</v>
      </c>
      <c r="B1015" t="s">
        <v>782</v>
      </c>
      <c r="C1015" t="s">
        <v>890</v>
      </c>
      <c r="D1015" t="s">
        <v>29</v>
      </c>
      <c r="F1015">
        <v>5672</v>
      </c>
      <c r="G1015" s="96" t="s">
        <v>890</v>
      </c>
      <c r="H1015" t="s">
        <v>29</v>
      </c>
      <c r="M1015" s="94"/>
    </row>
    <row r="1016" spans="1:13" x14ac:dyDescent="0.2">
      <c r="A1016" s="94">
        <v>5091</v>
      </c>
      <c r="B1016" t="s">
        <v>783</v>
      </c>
      <c r="C1016" t="s">
        <v>890</v>
      </c>
      <c r="D1016" t="s">
        <v>29</v>
      </c>
      <c r="F1016">
        <v>5700</v>
      </c>
      <c r="G1016" s="96" t="s">
        <v>890</v>
      </c>
      <c r="H1016" t="s">
        <v>29</v>
      </c>
      <c r="M1016" s="94"/>
    </row>
    <row r="1017" spans="1:13" x14ac:dyDescent="0.2">
      <c r="A1017" s="94">
        <v>5092</v>
      </c>
      <c r="B1017" t="s">
        <v>1909</v>
      </c>
      <c r="C1017" t="s">
        <v>890</v>
      </c>
      <c r="D1017" t="s">
        <v>29</v>
      </c>
      <c r="F1017">
        <v>5710</v>
      </c>
      <c r="G1017" s="96" t="s">
        <v>890</v>
      </c>
      <c r="H1017" t="s">
        <v>29</v>
      </c>
      <c r="M1017" s="94"/>
    </row>
    <row r="1018" spans="1:13" x14ac:dyDescent="0.2">
      <c r="A1018" s="94">
        <v>5093</v>
      </c>
      <c r="B1018" t="s">
        <v>784</v>
      </c>
      <c r="C1018" t="s">
        <v>890</v>
      </c>
      <c r="D1018" t="s">
        <v>29</v>
      </c>
      <c r="F1018">
        <v>5721</v>
      </c>
      <c r="G1018" s="96" t="s">
        <v>890</v>
      </c>
      <c r="H1018" t="s">
        <v>29</v>
      </c>
      <c r="M1018" s="94"/>
    </row>
    <row r="1019" spans="1:13" x14ac:dyDescent="0.2">
      <c r="A1019" s="94">
        <v>5101</v>
      </c>
      <c r="B1019" t="s">
        <v>785</v>
      </c>
      <c r="C1019" t="s">
        <v>2200</v>
      </c>
      <c r="D1019" t="s">
        <v>29</v>
      </c>
      <c r="F1019">
        <v>5722</v>
      </c>
      <c r="G1019" s="96" t="s">
        <v>890</v>
      </c>
      <c r="H1019" t="s">
        <v>29</v>
      </c>
      <c r="M1019" s="94"/>
    </row>
    <row r="1020" spans="1:13" x14ac:dyDescent="0.2">
      <c r="A1020" s="94">
        <v>5102</v>
      </c>
      <c r="B1020" t="s">
        <v>786</v>
      </c>
      <c r="C1020" t="s">
        <v>2200</v>
      </c>
      <c r="D1020" t="s">
        <v>29</v>
      </c>
      <c r="F1020">
        <v>5723</v>
      </c>
      <c r="G1020" s="96" t="s">
        <v>890</v>
      </c>
      <c r="H1020" t="s">
        <v>29</v>
      </c>
      <c r="M1020" s="94"/>
    </row>
    <row r="1021" spans="1:13" x14ac:dyDescent="0.2">
      <c r="A1021" s="94">
        <v>5110</v>
      </c>
      <c r="B1021" t="s">
        <v>787</v>
      </c>
      <c r="C1021" t="s">
        <v>2200</v>
      </c>
      <c r="D1021" t="s">
        <v>29</v>
      </c>
      <c r="F1021">
        <v>5724</v>
      </c>
      <c r="G1021" s="96" t="s">
        <v>890</v>
      </c>
      <c r="H1021" t="s">
        <v>29</v>
      </c>
      <c r="M1021" s="94"/>
    </row>
    <row r="1022" spans="1:13" x14ac:dyDescent="0.2">
      <c r="A1022" s="94">
        <v>5111</v>
      </c>
      <c r="B1022" t="s">
        <v>788</v>
      </c>
      <c r="C1022" t="s">
        <v>2200</v>
      </c>
      <c r="D1022" t="s">
        <v>29</v>
      </c>
      <c r="F1022">
        <v>5730</v>
      </c>
      <c r="G1022" s="96" t="s">
        <v>890</v>
      </c>
      <c r="H1022" t="s">
        <v>29</v>
      </c>
      <c r="M1022" s="94"/>
    </row>
    <row r="1023" spans="1:13" x14ac:dyDescent="0.2">
      <c r="A1023" s="94">
        <v>5112</v>
      </c>
      <c r="B1023" t="s">
        <v>789</v>
      </c>
      <c r="C1023" t="s">
        <v>2200</v>
      </c>
      <c r="D1023" t="s">
        <v>29</v>
      </c>
      <c r="F1023">
        <v>5731</v>
      </c>
      <c r="G1023" s="96" t="s">
        <v>890</v>
      </c>
      <c r="H1023" t="s">
        <v>29</v>
      </c>
      <c r="M1023" s="94"/>
    </row>
    <row r="1024" spans="1:13" x14ac:dyDescent="0.2">
      <c r="A1024" s="94">
        <v>5113</v>
      </c>
      <c r="B1024" t="s">
        <v>1897</v>
      </c>
      <c r="C1024" t="s">
        <v>2200</v>
      </c>
      <c r="D1024" t="s">
        <v>29</v>
      </c>
      <c r="F1024">
        <v>5733</v>
      </c>
      <c r="G1024" s="96" t="s">
        <v>890</v>
      </c>
      <c r="H1024" t="s">
        <v>29</v>
      </c>
      <c r="M1024" s="94"/>
    </row>
    <row r="1025" spans="1:13" x14ac:dyDescent="0.2">
      <c r="A1025" s="94">
        <v>5114</v>
      </c>
      <c r="B1025" t="s">
        <v>790</v>
      </c>
      <c r="C1025" t="s">
        <v>2200</v>
      </c>
      <c r="D1025" t="s">
        <v>29</v>
      </c>
      <c r="F1025">
        <v>5741</v>
      </c>
      <c r="G1025" s="96" t="s">
        <v>890</v>
      </c>
      <c r="H1025" t="s">
        <v>29</v>
      </c>
      <c r="M1025" s="94"/>
    </row>
    <row r="1026" spans="1:13" x14ac:dyDescent="0.2">
      <c r="A1026" s="94">
        <v>5120</v>
      </c>
      <c r="B1026" t="s">
        <v>1824</v>
      </c>
      <c r="C1026" t="s">
        <v>829</v>
      </c>
      <c r="D1026" t="s">
        <v>30</v>
      </c>
      <c r="F1026">
        <v>5742</v>
      </c>
      <c r="G1026" s="96" t="s">
        <v>890</v>
      </c>
      <c r="H1026" t="s">
        <v>29</v>
      </c>
      <c r="M1026" s="94"/>
    </row>
    <row r="1027" spans="1:13" x14ac:dyDescent="0.2">
      <c r="A1027" s="94">
        <v>5120</v>
      </c>
      <c r="B1027" t="s">
        <v>2101</v>
      </c>
      <c r="C1027" t="s">
        <v>829</v>
      </c>
      <c r="D1027" t="s">
        <v>30</v>
      </c>
      <c r="F1027">
        <v>5743</v>
      </c>
      <c r="G1027" s="96" t="s">
        <v>890</v>
      </c>
      <c r="H1027" t="s">
        <v>29</v>
      </c>
      <c r="M1027" s="94"/>
    </row>
    <row r="1028" spans="1:13" x14ac:dyDescent="0.2">
      <c r="A1028" s="94">
        <v>5121</v>
      </c>
      <c r="B1028" t="s">
        <v>791</v>
      </c>
      <c r="C1028" t="s">
        <v>829</v>
      </c>
      <c r="D1028" t="s">
        <v>30</v>
      </c>
      <c r="F1028">
        <v>5751</v>
      </c>
      <c r="G1028" s="96" t="s">
        <v>890</v>
      </c>
      <c r="H1028" t="s">
        <v>29</v>
      </c>
      <c r="M1028" s="94"/>
    </row>
    <row r="1029" spans="1:13" x14ac:dyDescent="0.2">
      <c r="A1029" s="94">
        <v>5121</v>
      </c>
      <c r="B1029" t="s">
        <v>2103</v>
      </c>
      <c r="C1029" t="s">
        <v>829</v>
      </c>
      <c r="D1029" t="s">
        <v>30</v>
      </c>
      <c r="F1029">
        <v>5752</v>
      </c>
      <c r="G1029" s="96" t="s">
        <v>890</v>
      </c>
      <c r="H1029" t="s">
        <v>29</v>
      </c>
      <c r="M1029" s="94"/>
    </row>
    <row r="1030" spans="1:13" x14ac:dyDescent="0.2">
      <c r="A1030" s="94">
        <v>5121</v>
      </c>
      <c r="B1030" t="s">
        <v>1829</v>
      </c>
      <c r="C1030" t="s">
        <v>829</v>
      </c>
      <c r="D1030" t="s">
        <v>30</v>
      </c>
      <c r="F1030">
        <v>5753</v>
      </c>
      <c r="G1030" s="96" t="s">
        <v>890</v>
      </c>
      <c r="H1030" t="s">
        <v>29</v>
      </c>
      <c r="M1030" s="94"/>
    </row>
    <row r="1031" spans="1:13" x14ac:dyDescent="0.2">
      <c r="A1031" s="94">
        <v>5122</v>
      </c>
      <c r="B1031" t="s">
        <v>1826</v>
      </c>
      <c r="C1031" t="s">
        <v>829</v>
      </c>
      <c r="D1031" t="s">
        <v>30</v>
      </c>
      <c r="F1031">
        <v>5760</v>
      </c>
      <c r="G1031" s="96" t="s">
        <v>890</v>
      </c>
      <c r="H1031" t="s">
        <v>29</v>
      </c>
      <c r="M1031" s="94"/>
    </row>
    <row r="1032" spans="1:13" x14ac:dyDescent="0.2">
      <c r="A1032" s="94">
        <v>5122</v>
      </c>
      <c r="B1032" t="s">
        <v>1830</v>
      </c>
      <c r="C1032" t="s">
        <v>829</v>
      </c>
      <c r="D1032" t="s">
        <v>30</v>
      </c>
      <c r="F1032">
        <v>5761</v>
      </c>
      <c r="G1032" s="96" t="s">
        <v>890</v>
      </c>
      <c r="H1032" t="s">
        <v>29</v>
      </c>
      <c r="M1032" s="94"/>
    </row>
    <row r="1033" spans="1:13" x14ac:dyDescent="0.2">
      <c r="A1033" s="94">
        <v>5131</v>
      </c>
      <c r="B1033" t="s">
        <v>792</v>
      </c>
      <c r="C1033" t="s">
        <v>829</v>
      </c>
      <c r="D1033" t="s">
        <v>30</v>
      </c>
      <c r="F1033">
        <v>5771</v>
      </c>
      <c r="G1033" s="96" t="s">
        <v>890</v>
      </c>
      <c r="H1033" t="s">
        <v>29</v>
      </c>
      <c r="M1033" s="94"/>
    </row>
    <row r="1034" spans="1:13" x14ac:dyDescent="0.2">
      <c r="A1034" s="94">
        <v>5132</v>
      </c>
      <c r="B1034" t="s">
        <v>793</v>
      </c>
      <c r="C1034" t="s">
        <v>829</v>
      </c>
      <c r="D1034" t="s">
        <v>30</v>
      </c>
      <c r="F1034">
        <v>6020</v>
      </c>
      <c r="G1034" s="96" t="s">
        <v>2201</v>
      </c>
      <c r="H1034" t="s">
        <v>28</v>
      </c>
      <c r="M1034" s="94"/>
    </row>
    <row r="1035" spans="1:13" x14ac:dyDescent="0.2">
      <c r="A1035" s="94">
        <v>5133</v>
      </c>
      <c r="B1035" t="s">
        <v>794</v>
      </c>
      <c r="C1035" t="s">
        <v>829</v>
      </c>
      <c r="D1035" t="s">
        <v>30</v>
      </c>
      <c r="F1035">
        <v>6060</v>
      </c>
      <c r="G1035" s="96" t="s">
        <v>2202</v>
      </c>
      <c r="H1035" t="s">
        <v>28</v>
      </c>
      <c r="M1035" s="94"/>
    </row>
    <row r="1036" spans="1:13" x14ac:dyDescent="0.2">
      <c r="A1036" s="94">
        <v>5134</v>
      </c>
      <c r="B1036" t="s">
        <v>795</v>
      </c>
      <c r="C1036" t="s">
        <v>829</v>
      </c>
      <c r="D1036" t="s">
        <v>30</v>
      </c>
      <c r="F1036">
        <v>6063</v>
      </c>
      <c r="G1036" s="96" t="s">
        <v>2202</v>
      </c>
      <c r="H1036" t="s">
        <v>28</v>
      </c>
      <c r="M1036" s="94"/>
    </row>
    <row r="1037" spans="1:13" x14ac:dyDescent="0.2">
      <c r="A1037" s="94">
        <v>5141</v>
      </c>
      <c r="B1037" t="s">
        <v>796</v>
      </c>
      <c r="C1037" t="s">
        <v>829</v>
      </c>
      <c r="D1037" t="s">
        <v>30</v>
      </c>
      <c r="F1037">
        <v>6065</v>
      </c>
      <c r="G1037" s="96" t="s">
        <v>2202</v>
      </c>
      <c r="H1037" t="s">
        <v>28</v>
      </c>
      <c r="M1037" s="94"/>
    </row>
    <row r="1038" spans="1:13" x14ac:dyDescent="0.2">
      <c r="A1038" s="94">
        <v>5142</v>
      </c>
      <c r="B1038" t="s">
        <v>797</v>
      </c>
      <c r="C1038" t="s">
        <v>829</v>
      </c>
      <c r="D1038" t="s">
        <v>30</v>
      </c>
      <c r="F1038">
        <v>6067</v>
      </c>
      <c r="G1038" s="96" t="s">
        <v>2202</v>
      </c>
      <c r="H1038" t="s">
        <v>28</v>
      </c>
      <c r="M1038" s="94"/>
    </row>
    <row r="1039" spans="1:13" x14ac:dyDescent="0.2">
      <c r="A1039" s="94">
        <v>5143</v>
      </c>
      <c r="B1039" t="s">
        <v>798</v>
      </c>
      <c r="C1039" t="s">
        <v>829</v>
      </c>
      <c r="D1039" t="s">
        <v>30</v>
      </c>
      <c r="F1039">
        <v>6068</v>
      </c>
      <c r="G1039" s="96" t="s">
        <v>2202</v>
      </c>
      <c r="H1039" t="s">
        <v>28</v>
      </c>
      <c r="M1039" s="94"/>
    </row>
    <row r="1040" spans="1:13" x14ac:dyDescent="0.2">
      <c r="A1040" s="94">
        <v>5144</v>
      </c>
      <c r="B1040" t="s">
        <v>799</v>
      </c>
      <c r="C1040" t="s">
        <v>829</v>
      </c>
      <c r="D1040" t="s">
        <v>30</v>
      </c>
      <c r="F1040">
        <v>6069</v>
      </c>
      <c r="G1040" s="96" t="s">
        <v>2202</v>
      </c>
      <c r="H1040" t="s">
        <v>28</v>
      </c>
      <c r="M1040" s="94"/>
    </row>
    <row r="1041" spans="1:13" x14ac:dyDescent="0.2">
      <c r="A1041" s="94">
        <v>5144</v>
      </c>
      <c r="B1041" t="s">
        <v>2099</v>
      </c>
      <c r="C1041" t="s">
        <v>829</v>
      </c>
      <c r="D1041" t="s">
        <v>30</v>
      </c>
      <c r="F1041">
        <v>6070</v>
      </c>
      <c r="G1041" s="96" t="s">
        <v>2202</v>
      </c>
      <c r="H1041" t="s">
        <v>28</v>
      </c>
      <c r="M1041" s="94"/>
    </row>
    <row r="1042" spans="1:13" x14ac:dyDescent="0.2">
      <c r="A1042" s="94">
        <v>5145</v>
      </c>
      <c r="B1042" t="s">
        <v>800</v>
      </c>
      <c r="C1042" t="s">
        <v>829</v>
      </c>
      <c r="D1042" t="s">
        <v>30</v>
      </c>
      <c r="F1042">
        <v>6071</v>
      </c>
      <c r="G1042" s="96" t="s">
        <v>2202</v>
      </c>
      <c r="H1042" t="s">
        <v>28</v>
      </c>
      <c r="M1042" s="94"/>
    </row>
    <row r="1043" spans="1:13" x14ac:dyDescent="0.2">
      <c r="A1043" s="94">
        <v>5151</v>
      </c>
      <c r="B1043" t="s">
        <v>801</v>
      </c>
      <c r="C1043" t="s">
        <v>2200</v>
      </c>
      <c r="D1043" t="s">
        <v>29</v>
      </c>
      <c r="F1043">
        <v>6072</v>
      </c>
      <c r="G1043" s="96" t="s">
        <v>2202</v>
      </c>
      <c r="H1043" t="s">
        <v>28</v>
      </c>
      <c r="M1043" s="94"/>
    </row>
    <row r="1044" spans="1:13" x14ac:dyDescent="0.2">
      <c r="A1044" s="94">
        <v>5152</v>
      </c>
      <c r="B1044" t="s">
        <v>1894</v>
      </c>
      <c r="C1044" t="s">
        <v>2200</v>
      </c>
      <c r="D1044" t="s">
        <v>29</v>
      </c>
      <c r="F1044">
        <v>6073</v>
      </c>
      <c r="G1044" s="96" t="s">
        <v>2202</v>
      </c>
      <c r="H1044" t="s">
        <v>28</v>
      </c>
      <c r="M1044" s="94"/>
    </row>
    <row r="1045" spans="1:13" x14ac:dyDescent="0.2">
      <c r="A1045" s="94">
        <v>5161</v>
      </c>
      <c r="B1045" t="s">
        <v>802</v>
      </c>
      <c r="C1045" t="s">
        <v>2200</v>
      </c>
      <c r="D1045" t="s">
        <v>29</v>
      </c>
      <c r="F1045">
        <v>6074</v>
      </c>
      <c r="G1045" s="96" t="s">
        <v>2202</v>
      </c>
      <c r="H1045" t="s">
        <v>28</v>
      </c>
      <c r="M1045" s="94"/>
    </row>
    <row r="1046" spans="1:13" x14ac:dyDescent="0.2">
      <c r="A1046" s="94">
        <v>5162</v>
      </c>
      <c r="B1046" t="s">
        <v>803</v>
      </c>
      <c r="C1046" t="s">
        <v>2200</v>
      </c>
      <c r="D1046" t="s">
        <v>29</v>
      </c>
      <c r="F1046">
        <v>6075</v>
      </c>
      <c r="G1046" s="96" t="s">
        <v>2202</v>
      </c>
      <c r="H1046" t="s">
        <v>28</v>
      </c>
      <c r="M1046" s="94"/>
    </row>
    <row r="1047" spans="1:13" x14ac:dyDescent="0.2">
      <c r="A1047" s="94">
        <v>5163</v>
      </c>
      <c r="B1047" t="s">
        <v>1828</v>
      </c>
      <c r="C1047" t="s">
        <v>829</v>
      </c>
      <c r="D1047" t="s">
        <v>30</v>
      </c>
      <c r="F1047">
        <v>6082</v>
      </c>
      <c r="G1047" s="96" t="s">
        <v>2202</v>
      </c>
      <c r="H1047" t="s">
        <v>28</v>
      </c>
      <c r="M1047" s="94"/>
    </row>
    <row r="1048" spans="1:13" x14ac:dyDescent="0.2">
      <c r="A1048" s="94">
        <v>5163</v>
      </c>
      <c r="B1048" t="s">
        <v>804</v>
      </c>
      <c r="C1048" t="s">
        <v>2200</v>
      </c>
      <c r="D1048" t="s">
        <v>29</v>
      </c>
      <c r="F1048">
        <v>6083</v>
      </c>
      <c r="G1048" s="96" t="s">
        <v>2202</v>
      </c>
      <c r="H1048" t="s">
        <v>28</v>
      </c>
      <c r="M1048" s="94"/>
    </row>
    <row r="1049" spans="1:13" x14ac:dyDescent="0.2">
      <c r="A1049" s="94">
        <v>5164</v>
      </c>
      <c r="B1049" t="s">
        <v>805</v>
      </c>
      <c r="C1049" t="s">
        <v>2200</v>
      </c>
      <c r="D1049" t="s">
        <v>29</v>
      </c>
      <c r="F1049">
        <v>6091</v>
      </c>
      <c r="G1049" s="96" t="s">
        <v>2202</v>
      </c>
      <c r="H1049" t="s">
        <v>28</v>
      </c>
      <c r="M1049" s="94"/>
    </row>
    <row r="1050" spans="1:13" x14ac:dyDescent="0.2">
      <c r="A1050" s="94">
        <v>5165</v>
      </c>
      <c r="B1050" t="s">
        <v>806</v>
      </c>
      <c r="C1050" t="s">
        <v>2200</v>
      </c>
      <c r="D1050" t="s">
        <v>29</v>
      </c>
      <c r="F1050">
        <v>6092</v>
      </c>
      <c r="G1050" s="96" t="s">
        <v>2202</v>
      </c>
      <c r="H1050" t="s">
        <v>28</v>
      </c>
      <c r="M1050" s="94"/>
    </row>
    <row r="1051" spans="1:13" x14ac:dyDescent="0.2">
      <c r="A1051" s="94">
        <v>5166</v>
      </c>
      <c r="B1051" t="s">
        <v>807</v>
      </c>
      <c r="C1051" t="s">
        <v>829</v>
      </c>
      <c r="D1051" t="s">
        <v>30</v>
      </c>
      <c r="F1051">
        <v>6094</v>
      </c>
      <c r="G1051" s="96" t="s">
        <v>2202</v>
      </c>
      <c r="H1051" t="s">
        <v>28</v>
      </c>
      <c r="M1051" s="94"/>
    </row>
    <row r="1052" spans="1:13" x14ac:dyDescent="0.2">
      <c r="A1052" s="94">
        <v>5201</v>
      </c>
      <c r="B1052" t="s">
        <v>1900</v>
      </c>
      <c r="C1052" t="s">
        <v>2200</v>
      </c>
      <c r="D1052" t="s">
        <v>29</v>
      </c>
      <c r="F1052">
        <v>6095</v>
      </c>
      <c r="G1052" s="96" t="s">
        <v>2202</v>
      </c>
      <c r="H1052" t="s">
        <v>28</v>
      </c>
      <c r="M1052" s="94"/>
    </row>
    <row r="1053" spans="1:13" x14ac:dyDescent="0.2">
      <c r="A1053" s="94">
        <v>5202</v>
      </c>
      <c r="B1053" t="s">
        <v>808</v>
      </c>
      <c r="C1053" t="s">
        <v>2200</v>
      </c>
      <c r="D1053" t="s">
        <v>29</v>
      </c>
      <c r="F1053">
        <v>6100</v>
      </c>
      <c r="G1053" s="96" t="s">
        <v>2202</v>
      </c>
      <c r="H1053" t="s">
        <v>28</v>
      </c>
      <c r="M1053" s="94"/>
    </row>
    <row r="1054" spans="1:13" x14ac:dyDescent="0.2">
      <c r="A1054" s="94">
        <v>5203</v>
      </c>
      <c r="B1054" t="s">
        <v>809</v>
      </c>
      <c r="C1054" t="s">
        <v>2200</v>
      </c>
      <c r="D1054" t="s">
        <v>29</v>
      </c>
      <c r="F1054">
        <v>6103</v>
      </c>
      <c r="G1054" s="96" t="s">
        <v>2202</v>
      </c>
      <c r="H1054" t="s">
        <v>28</v>
      </c>
      <c r="M1054" s="94"/>
    </row>
    <row r="1055" spans="1:13" x14ac:dyDescent="0.2">
      <c r="A1055" s="94">
        <v>5204</v>
      </c>
      <c r="B1055" t="s">
        <v>810</v>
      </c>
      <c r="C1055" t="s">
        <v>2200</v>
      </c>
      <c r="D1055" t="s">
        <v>29</v>
      </c>
      <c r="F1055">
        <v>6105</v>
      </c>
      <c r="G1055" s="96" t="s">
        <v>2202</v>
      </c>
      <c r="H1055" t="s">
        <v>28</v>
      </c>
      <c r="M1055" s="94"/>
    </row>
    <row r="1056" spans="1:13" x14ac:dyDescent="0.2">
      <c r="A1056" s="94">
        <v>5205</v>
      </c>
      <c r="B1056" t="s">
        <v>811</v>
      </c>
      <c r="C1056" t="s">
        <v>2200</v>
      </c>
      <c r="D1056" t="s">
        <v>29</v>
      </c>
      <c r="F1056">
        <v>6108</v>
      </c>
      <c r="G1056" s="96" t="s">
        <v>2202</v>
      </c>
      <c r="H1056" t="s">
        <v>28</v>
      </c>
      <c r="M1056" s="94"/>
    </row>
    <row r="1057" spans="1:13" x14ac:dyDescent="0.2">
      <c r="A1057" s="94">
        <v>5211</v>
      </c>
      <c r="B1057" t="s">
        <v>1827</v>
      </c>
      <c r="C1057" t="s">
        <v>829</v>
      </c>
      <c r="D1057" t="s">
        <v>30</v>
      </c>
      <c r="F1057">
        <v>6111</v>
      </c>
      <c r="G1057" s="96" t="s">
        <v>2202</v>
      </c>
      <c r="H1057" t="s">
        <v>28</v>
      </c>
      <c r="M1057" s="94"/>
    </row>
    <row r="1058" spans="1:13" x14ac:dyDescent="0.2">
      <c r="A1058" s="94">
        <v>5221</v>
      </c>
      <c r="B1058" t="s">
        <v>2098</v>
      </c>
      <c r="C1058" t="s">
        <v>829</v>
      </c>
      <c r="D1058" t="s">
        <v>30</v>
      </c>
      <c r="F1058">
        <v>6112</v>
      </c>
      <c r="G1058" s="96" t="s">
        <v>2202</v>
      </c>
      <c r="H1058" t="s">
        <v>28</v>
      </c>
      <c r="M1058" s="94"/>
    </row>
    <row r="1059" spans="1:13" x14ac:dyDescent="0.2">
      <c r="A1059" s="94">
        <v>5222</v>
      </c>
      <c r="B1059" t="s">
        <v>812</v>
      </c>
      <c r="C1059" t="s">
        <v>829</v>
      </c>
      <c r="D1059" t="s">
        <v>30</v>
      </c>
      <c r="F1059">
        <v>6113</v>
      </c>
      <c r="G1059" s="96" t="s">
        <v>2202</v>
      </c>
      <c r="H1059" t="s">
        <v>28</v>
      </c>
      <c r="M1059" s="94"/>
    </row>
    <row r="1060" spans="1:13" x14ac:dyDescent="0.2">
      <c r="A1060" s="94">
        <v>5223</v>
      </c>
      <c r="B1060" t="s">
        <v>813</v>
      </c>
      <c r="C1060" t="s">
        <v>829</v>
      </c>
      <c r="D1060" t="s">
        <v>30</v>
      </c>
      <c r="F1060">
        <v>6114</v>
      </c>
      <c r="G1060" s="96" t="s">
        <v>2202</v>
      </c>
      <c r="H1060" t="s">
        <v>28</v>
      </c>
      <c r="M1060" s="94"/>
    </row>
    <row r="1061" spans="1:13" x14ac:dyDescent="0.2">
      <c r="A1061" s="94">
        <v>5224</v>
      </c>
      <c r="B1061" t="s">
        <v>814</v>
      </c>
      <c r="C1061" t="s">
        <v>829</v>
      </c>
      <c r="D1061" t="s">
        <v>30</v>
      </c>
      <c r="F1061">
        <v>6115</v>
      </c>
      <c r="G1061" s="96" t="s">
        <v>2202</v>
      </c>
      <c r="H1061" t="s">
        <v>28</v>
      </c>
      <c r="M1061" s="94"/>
    </row>
    <row r="1062" spans="1:13" x14ac:dyDescent="0.2">
      <c r="A1062" s="94">
        <v>5225</v>
      </c>
      <c r="B1062" t="s">
        <v>815</v>
      </c>
      <c r="C1062" t="s">
        <v>829</v>
      </c>
      <c r="D1062" t="s">
        <v>30</v>
      </c>
      <c r="F1062">
        <v>6116</v>
      </c>
      <c r="G1062" s="96" t="s">
        <v>938</v>
      </c>
      <c r="H1062" t="s">
        <v>28</v>
      </c>
      <c r="M1062" s="94"/>
    </row>
    <row r="1063" spans="1:13" x14ac:dyDescent="0.2">
      <c r="A1063" s="94">
        <v>5230</v>
      </c>
      <c r="B1063" t="s">
        <v>816</v>
      </c>
      <c r="C1063" t="s">
        <v>829</v>
      </c>
      <c r="D1063" t="s">
        <v>30</v>
      </c>
      <c r="F1063">
        <v>6121</v>
      </c>
      <c r="G1063" s="96" t="s">
        <v>2202</v>
      </c>
      <c r="H1063" t="s">
        <v>28</v>
      </c>
      <c r="M1063" s="94"/>
    </row>
    <row r="1064" spans="1:13" x14ac:dyDescent="0.2">
      <c r="A1064" s="94">
        <v>5231</v>
      </c>
      <c r="B1064" t="s">
        <v>817</v>
      </c>
      <c r="C1064" t="s">
        <v>829</v>
      </c>
      <c r="D1064" t="s">
        <v>30</v>
      </c>
      <c r="F1064">
        <v>6122</v>
      </c>
      <c r="G1064" s="96" t="s">
        <v>2202</v>
      </c>
      <c r="H1064" t="s">
        <v>28</v>
      </c>
      <c r="M1064" s="94"/>
    </row>
    <row r="1065" spans="1:13" x14ac:dyDescent="0.2">
      <c r="A1065" s="94">
        <v>5232</v>
      </c>
      <c r="B1065" t="s">
        <v>818</v>
      </c>
      <c r="C1065" t="s">
        <v>829</v>
      </c>
      <c r="D1065" t="s">
        <v>30</v>
      </c>
      <c r="F1065">
        <v>6123</v>
      </c>
      <c r="G1065" s="96" t="s">
        <v>938</v>
      </c>
      <c r="H1065" t="s">
        <v>28</v>
      </c>
      <c r="M1065" s="94"/>
    </row>
    <row r="1066" spans="1:13" x14ac:dyDescent="0.2">
      <c r="A1066" s="94">
        <v>5233</v>
      </c>
      <c r="B1066" t="s">
        <v>819</v>
      </c>
      <c r="C1066" t="s">
        <v>829</v>
      </c>
      <c r="D1066" t="s">
        <v>30</v>
      </c>
      <c r="F1066">
        <v>6130</v>
      </c>
      <c r="G1066" s="96" t="s">
        <v>938</v>
      </c>
      <c r="H1066" t="s">
        <v>28</v>
      </c>
      <c r="M1066" s="94"/>
    </row>
    <row r="1067" spans="1:13" x14ac:dyDescent="0.2">
      <c r="A1067" s="94">
        <v>5241</v>
      </c>
      <c r="B1067" t="s">
        <v>820</v>
      </c>
      <c r="C1067" t="s">
        <v>829</v>
      </c>
      <c r="D1067" t="s">
        <v>30</v>
      </c>
      <c r="F1067">
        <v>6133</v>
      </c>
      <c r="G1067" s="96" t="s">
        <v>938</v>
      </c>
      <c r="H1067" t="s">
        <v>28</v>
      </c>
      <c r="M1067" s="94"/>
    </row>
    <row r="1068" spans="1:13" x14ac:dyDescent="0.2">
      <c r="A1068" s="94">
        <v>5242</v>
      </c>
      <c r="B1068" t="s">
        <v>2100</v>
      </c>
      <c r="C1068" t="s">
        <v>829</v>
      </c>
      <c r="D1068" t="s">
        <v>30</v>
      </c>
      <c r="F1068">
        <v>6134</v>
      </c>
      <c r="G1068" s="96" t="s">
        <v>938</v>
      </c>
      <c r="H1068" t="s">
        <v>28</v>
      </c>
      <c r="M1068" s="94"/>
    </row>
    <row r="1069" spans="1:13" x14ac:dyDescent="0.2">
      <c r="A1069" s="94">
        <v>5251</v>
      </c>
      <c r="B1069" t="s">
        <v>821</v>
      </c>
      <c r="C1069" t="s">
        <v>829</v>
      </c>
      <c r="D1069" t="s">
        <v>30</v>
      </c>
      <c r="F1069">
        <v>6135</v>
      </c>
      <c r="G1069" s="96" t="s">
        <v>938</v>
      </c>
      <c r="H1069" t="s">
        <v>28</v>
      </c>
      <c r="M1069" s="94"/>
    </row>
    <row r="1070" spans="1:13" x14ac:dyDescent="0.2">
      <c r="A1070" s="94">
        <v>5252</v>
      </c>
      <c r="B1070" t="s">
        <v>822</v>
      </c>
      <c r="C1070" t="s">
        <v>829</v>
      </c>
      <c r="D1070" t="s">
        <v>30</v>
      </c>
      <c r="F1070">
        <v>6136</v>
      </c>
      <c r="G1070" s="96" t="s">
        <v>938</v>
      </c>
      <c r="H1070" t="s">
        <v>28</v>
      </c>
      <c r="M1070" s="94"/>
    </row>
    <row r="1071" spans="1:13" x14ac:dyDescent="0.2">
      <c r="A1071" s="94">
        <v>5261</v>
      </c>
      <c r="B1071" t="s">
        <v>1825</v>
      </c>
      <c r="C1071" t="s">
        <v>829</v>
      </c>
      <c r="D1071" t="s">
        <v>30</v>
      </c>
      <c r="F1071">
        <v>6141</v>
      </c>
      <c r="G1071" s="96" t="s">
        <v>2202</v>
      </c>
      <c r="H1071" t="s">
        <v>28</v>
      </c>
      <c r="M1071" s="94"/>
    </row>
    <row r="1072" spans="1:13" x14ac:dyDescent="0.2">
      <c r="A1072" s="94">
        <v>5270</v>
      </c>
      <c r="B1072" t="s">
        <v>824</v>
      </c>
      <c r="C1072" t="s">
        <v>829</v>
      </c>
      <c r="D1072" t="s">
        <v>30</v>
      </c>
      <c r="F1072">
        <v>6142</v>
      </c>
      <c r="G1072" s="96" t="s">
        <v>2202</v>
      </c>
      <c r="H1072" t="s">
        <v>28</v>
      </c>
      <c r="M1072" s="94"/>
    </row>
    <row r="1073" spans="1:13" x14ac:dyDescent="0.2">
      <c r="A1073" s="94">
        <v>5271</v>
      </c>
      <c r="B1073" t="s">
        <v>825</v>
      </c>
      <c r="C1073" t="s">
        <v>829</v>
      </c>
      <c r="D1073" t="s">
        <v>30</v>
      </c>
      <c r="F1073">
        <v>6143</v>
      </c>
      <c r="G1073" s="96" t="s">
        <v>2202</v>
      </c>
      <c r="H1073" t="s">
        <v>28</v>
      </c>
      <c r="M1073" s="94"/>
    </row>
    <row r="1074" spans="1:13" x14ac:dyDescent="0.2">
      <c r="A1074" s="94">
        <v>5272</v>
      </c>
      <c r="B1074" t="s">
        <v>826</v>
      </c>
      <c r="C1074" t="s">
        <v>829</v>
      </c>
      <c r="D1074" t="s">
        <v>30</v>
      </c>
      <c r="F1074">
        <v>6145</v>
      </c>
      <c r="G1074" s="96" t="s">
        <v>2202</v>
      </c>
      <c r="H1074" t="s">
        <v>28</v>
      </c>
      <c r="M1074" s="94"/>
    </row>
    <row r="1075" spans="1:13" x14ac:dyDescent="0.2">
      <c r="A1075" s="94">
        <v>5273</v>
      </c>
      <c r="B1075" t="s">
        <v>827</v>
      </c>
      <c r="C1075" t="s">
        <v>829</v>
      </c>
      <c r="D1075" t="s">
        <v>30</v>
      </c>
      <c r="F1075">
        <v>6150</v>
      </c>
      <c r="G1075" s="96" t="s">
        <v>2202</v>
      </c>
      <c r="H1075" t="s">
        <v>28</v>
      </c>
      <c r="M1075" s="94"/>
    </row>
    <row r="1076" spans="1:13" x14ac:dyDescent="0.2">
      <c r="A1076" s="94">
        <v>5273</v>
      </c>
      <c r="B1076" t="s">
        <v>2104</v>
      </c>
      <c r="C1076" t="s">
        <v>829</v>
      </c>
      <c r="D1076" t="s">
        <v>30</v>
      </c>
      <c r="F1076">
        <v>6152</v>
      </c>
      <c r="G1076" s="96" t="s">
        <v>2202</v>
      </c>
      <c r="H1076" t="s">
        <v>28</v>
      </c>
      <c r="M1076" s="94"/>
    </row>
    <row r="1077" spans="1:13" x14ac:dyDescent="0.2">
      <c r="A1077" s="94">
        <v>5274</v>
      </c>
      <c r="B1077" t="s">
        <v>828</v>
      </c>
      <c r="C1077" t="s">
        <v>829</v>
      </c>
      <c r="D1077" t="s">
        <v>30</v>
      </c>
      <c r="F1077">
        <v>6154</v>
      </c>
      <c r="G1077" s="96" t="s">
        <v>2202</v>
      </c>
      <c r="H1077" t="s">
        <v>28</v>
      </c>
      <c r="M1077" s="94"/>
    </row>
    <row r="1078" spans="1:13" x14ac:dyDescent="0.2">
      <c r="A1078" s="94">
        <v>5280</v>
      </c>
      <c r="B1078" t="s">
        <v>829</v>
      </c>
      <c r="C1078" t="s">
        <v>829</v>
      </c>
      <c r="D1078" t="s">
        <v>30</v>
      </c>
      <c r="F1078">
        <v>6156</v>
      </c>
      <c r="G1078" s="96" t="s">
        <v>2202</v>
      </c>
      <c r="H1078" t="s">
        <v>28</v>
      </c>
      <c r="M1078" s="94"/>
    </row>
    <row r="1079" spans="1:13" x14ac:dyDescent="0.2">
      <c r="A1079" s="94">
        <v>5300</v>
      </c>
      <c r="B1079" t="s">
        <v>830</v>
      </c>
      <c r="C1079" t="s">
        <v>2200</v>
      </c>
      <c r="D1079" t="s">
        <v>29</v>
      </c>
      <c r="F1079">
        <v>6157</v>
      </c>
      <c r="G1079" s="96" t="s">
        <v>2202</v>
      </c>
      <c r="H1079" t="s">
        <v>28</v>
      </c>
      <c r="M1079" s="94"/>
    </row>
    <row r="1080" spans="1:13" x14ac:dyDescent="0.2">
      <c r="A1080" s="94">
        <v>5301</v>
      </c>
      <c r="B1080" t="s">
        <v>831</v>
      </c>
      <c r="C1080" t="s">
        <v>2200</v>
      </c>
      <c r="D1080" t="s">
        <v>29</v>
      </c>
      <c r="F1080">
        <v>6161</v>
      </c>
      <c r="G1080" s="96" t="s">
        <v>2202</v>
      </c>
      <c r="H1080" t="s">
        <v>28</v>
      </c>
      <c r="M1080" s="94"/>
    </row>
    <row r="1081" spans="1:13" x14ac:dyDescent="0.2">
      <c r="A1081" s="94">
        <v>5302</v>
      </c>
      <c r="B1081" t="s">
        <v>832</v>
      </c>
      <c r="C1081" t="s">
        <v>2200</v>
      </c>
      <c r="D1081" t="s">
        <v>29</v>
      </c>
      <c r="F1081">
        <v>6162</v>
      </c>
      <c r="G1081" s="96" t="s">
        <v>2202</v>
      </c>
      <c r="H1081" t="s">
        <v>28</v>
      </c>
      <c r="M1081" s="94"/>
    </row>
    <row r="1082" spans="1:13" x14ac:dyDescent="0.2">
      <c r="A1082" s="94">
        <v>5303</v>
      </c>
      <c r="B1082" t="s">
        <v>833</v>
      </c>
      <c r="C1082" t="s">
        <v>2200</v>
      </c>
      <c r="D1082" t="s">
        <v>29</v>
      </c>
      <c r="F1082">
        <v>6165</v>
      </c>
      <c r="G1082" s="96" t="s">
        <v>2202</v>
      </c>
      <c r="H1082" t="s">
        <v>28</v>
      </c>
      <c r="M1082" s="94"/>
    </row>
    <row r="1083" spans="1:13" x14ac:dyDescent="0.2">
      <c r="A1083" s="94">
        <v>5310</v>
      </c>
      <c r="B1083" t="s">
        <v>2142</v>
      </c>
      <c r="C1083" t="s">
        <v>724</v>
      </c>
      <c r="D1083" t="s">
        <v>30</v>
      </c>
      <c r="F1083">
        <v>6166</v>
      </c>
      <c r="G1083" s="96" t="s">
        <v>2202</v>
      </c>
      <c r="H1083" t="s">
        <v>28</v>
      </c>
      <c r="M1083" s="94"/>
    </row>
    <row r="1084" spans="1:13" x14ac:dyDescent="0.2">
      <c r="A1084" s="94">
        <v>5310</v>
      </c>
      <c r="B1084" t="s">
        <v>834</v>
      </c>
      <c r="C1084" t="s">
        <v>724</v>
      </c>
      <c r="D1084" t="s">
        <v>30</v>
      </c>
      <c r="F1084">
        <v>6167</v>
      </c>
      <c r="G1084" s="96" t="s">
        <v>2202</v>
      </c>
      <c r="H1084" t="s">
        <v>28</v>
      </c>
      <c r="M1084" s="94"/>
    </row>
    <row r="1085" spans="1:13" x14ac:dyDescent="0.2">
      <c r="A1085" s="94">
        <v>5310</v>
      </c>
      <c r="B1085" t="s">
        <v>2144</v>
      </c>
      <c r="C1085" t="s">
        <v>724</v>
      </c>
      <c r="D1085" t="s">
        <v>30</v>
      </c>
      <c r="F1085">
        <v>6170</v>
      </c>
      <c r="G1085" s="96" t="s">
        <v>2202</v>
      </c>
      <c r="H1085" t="s">
        <v>28</v>
      </c>
      <c r="M1085" s="94"/>
    </row>
    <row r="1086" spans="1:13" x14ac:dyDescent="0.2">
      <c r="A1086" s="94">
        <v>5310</v>
      </c>
      <c r="B1086" t="s">
        <v>1885</v>
      </c>
      <c r="C1086" t="s">
        <v>724</v>
      </c>
      <c r="D1086" t="s">
        <v>30</v>
      </c>
      <c r="F1086">
        <v>6173</v>
      </c>
      <c r="G1086" s="96" t="s">
        <v>2202</v>
      </c>
      <c r="H1086" t="s">
        <v>28</v>
      </c>
      <c r="M1086" s="94"/>
    </row>
    <row r="1087" spans="1:13" x14ac:dyDescent="0.2">
      <c r="A1087" s="94">
        <v>5321</v>
      </c>
      <c r="B1087" t="s">
        <v>835</v>
      </c>
      <c r="C1087" t="s">
        <v>2200</v>
      </c>
      <c r="D1087" t="s">
        <v>29</v>
      </c>
      <c r="F1087">
        <v>6175</v>
      </c>
      <c r="G1087" s="96" t="s">
        <v>2202</v>
      </c>
      <c r="H1087" t="s">
        <v>28</v>
      </c>
      <c r="M1087" s="94"/>
    </row>
    <row r="1088" spans="1:13" x14ac:dyDescent="0.2">
      <c r="A1088" s="94">
        <v>5322</v>
      </c>
      <c r="B1088" t="s">
        <v>836</v>
      </c>
      <c r="C1088" t="s">
        <v>2200</v>
      </c>
      <c r="D1088" t="s">
        <v>29</v>
      </c>
      <c r="F1088">
        <v>6176</v>
      </c>
      <c r="G1088" s="96" t="s">
        <v>2202</v>
      </c>
      <c r="H1088" t="s">
        <v>28</v>
      </c>
      <c r="M1088" s="94"/>
    </row>
    <row r="1089" spans="1:13" x14ac:dyDescent="0.2">
      <c r="A1089" s="94">
        <v>5323</v>
      </c>
      <c r="B1089" t="s">
        <v>837</v>
      </c>
      <c r="C1089" t="s">
        <v>2200</v>
      </c>
      <c r="D1089" t="s">
        <v>29</v>
      </c>
      <c r="F1089">
        <v>6178</v>
      </c>
      <c r="G1089" s="96" t="s">
        <v>2202</v>
      </c>
      <c r="H1089" t="s">
        <v>28</v>
      </c>
      <c r="M1089" s="94"/>
    </row>
    <row r="1090" spans="1:13" x14ac:dyDescent="0.2">
      <c r="A1090" s="94">
        <v>5324</v>
      </c>
      <c r="B1090" t="s">
        <v>838</v>
      </c>
      <c r="C1090" t="s">
        <v>2200</v>
      </c>
      <c r="D1090" t="s">
        <v>29</v>
      </c>
      <c r="F1090">
        <v>6179</v>
      </c>
      <c r="G1090" s="96" t="s">
        <v>2202</v>
      </c>
      <c r="H1090" t="s">
        <v>28</v>
      </c>
      <c r="M1090" s="94"/>
    </row>
    <row r="1091" spans="1:13" x14ac:dyDescent="0.2">
      <c r="A1091" s="94">
        <v>5324</v>
      </c>
      <c r="B1091" t="s">
        <v>1896</v>
      </c>
      <c r="C1091" t="s">
        <v>2200</v>
      </c>
      <c r="D1091" t="s">
        <v>29</v>
      </c>
      <c r="F1091">
        <v>6181</v>
      </c>
      <c r="G1091" s="96" t="s">
        <v>2202</v>
      </c>
      <c r="H1091" t="s">
        <v>28</v>
      </c>
      <c r="M1091" s="94"/>
    </row>
    <row r="1092" spans="1:13" x14ac:dyDescent="0.2">
      <c r="A1092" s="94">
        <v>5325</v>
      </c>
      <c r="B1092" t="s">
        <v>839</v>
      </c>
      <c r="C1092" t="s">
        <v>2200</v>
      </c>
      <c r="D1092" t="s">
        <v>29</v>
      </c>
      <c r="F1092">
        <v>6182</v>
      </c>
      <c r="G1092" s="96" t="s">
        <v>2202</v>
      </c>
      <c r="H1092" t="s">
        <v>28</v>
      </c>
      <c r="M1092" s="94"/>
    </row>
    <row r="1093" spans="1:13" x14ac:dyDescent="0.2">
      <c r="A1093" s="94">
        <v>5330</v>
      </c>
      <c r="B1093" t="s">
        <v>840</v>
      </c>
      <c r="C1093" t="s">
        <v>2200</v>
      </c>
      <c r="D1093" t="s">
        <v>29</v>
      </c>
      <c r="F1093">
        <v>6184</v>
      </c>
      <c r="G1093" s="96" t="s">
        <v>2202</v>
      </c>
      <c r="H1093" t="s">
        <v>28</v>
      </c>
      <c r="M1093" s="94"/>
    </row>
    <row r="1094" spans="1:13" x14ac:dyDescent="0.2">
      <c r="A1094" s="94">
        <v>5340</v>
      </c>
      <c r="B1094" t="s">
        <v>1898</v>
      </c>
      <c r="C1094" t="s">
        <v>2200</v>
      </c>
      <c r="D1094" t="s">
        <v>29</v>
      </c>
      <c r="F1094">
        <v>6200</v>
      </c>
      <c r="G1094" s="96" t="s">
        <v>938</v>
      </c>
      <c r="H1094" t="s">
        <v>28</v>
      </c>
      <c r="M1094" s="94"/>
    </row>
    <row r="1095" spans="1:13" x14ac:dyDescent="0.2">
      <c r="A1095" s="94">
        <v>5350</v>
      </c>
      <c r="B1095" t="s">
        <v>841</v>
      </c>
      <c r="C1095" t="s">
        <v>2200</v>
      </c>
      <c r="D1095" t="s">
        <v>29</v>
      </c>
      <c r="F1095">
        <v>6210</v>
      </c>
      <c r="G1095" s="96" t="s">
        <v>938</v>
      </c>
      <c r="H1095" t="s">
        <v>28</v>
      </c>
      <c r="M1095" s="94"/>
    </row>
    <row r="1096" spans="1:13" x14ac:dyDescent="0.2">
      <c r="A1096" s="94">
        <v>5360</v>
      </c>
      <c r="B1096" t="s">
        <v>2111</v>
      </c>
      <c r="C1096" t="s">
        <v>715</v>
      </c>
      <c r="D1096" t="s">
        <v>30</v>
      </c>
      <c r="F1096">
        <v>6212</v>
      </c>
      <c r="G1096" s="96" t="s">
        <v>938</v>
      </c>
      <c r="H1096" t="s">
        <v>28</v>
      </c>
      <c r="M1096" s="94"/>
    </row>
    <row r="1097" spans="1:13" x14ac:dyDescent="0.2">
      <c r="A1097" s="94">
        <v>5400</v>
      </c>
      <c r="B1097" t="s">
        <v>842</v>
      </c>
      <c r="C1097" t="s">
        <v>842</v>
      </c>
      <c r="D1097" t="s">
        <v>29</v>
      </c>
      <c r="F1097">
        <v>6215</v>
      </c>
      <c r="G1097" s="96" t="s">
        <v>938</v>
      </c>
      <c r="H1097" t="s">
        <v>28</v>
      </c>
      <c r="M1097" s="94"/>
    </row>
    <row r="1098" spans="1:13" x14ac:dyDescent="0.2">
      <c r="A1098" s="94">
        <v>5411</v>
      </c>
      <c r="B1098" t="s">
        <v>843</v>
      </c>
      <c r="C1098" t="s">
        <v>842</v>
      </c>
      <c r="D1098" t="s">
        <v>29</v>
      </c>
      <c r="F1098">
        <v>6220</v>
      </c>
      <c r="G1098" s="96" t="s">
        <v>938</v>
      </c>
      <c r="H1098" t="s">
        <v>28</v>
      </c>
      <c r="M1098" s="94"/>
    </row>
    <row r="1099" spans="1:13" x14ac:dyDescent="0.2">
      <c r="A1099" s="94">
        <v>5412</v>
      </c>
      <c r="B1099" t="s">
        <v>844</v>
      </c>
      <c r="C1099" t="s">
        <v>842</v>
      </c>
      <c r="D1099" t="s">
        <v>29</v>
      </c>
      <c r="F1099">
        <v>6222</v>
      </c>
      <c r="G1099" s="96" t="s">
        <v>938</v>
      </c>
      <c r="H1099" t="s">
        <v>28</v>
      </c>
      <c r="M1099" s="94"/>
    </row>
    <row r="1100" spans="1:13" x14ac:dyDescent="0.2">
      <c r="A1100" s="94">
        <v>5421</v>
      </c>
      <c r="B1100" t="s">
        <v>845</v>
      </c>
      <c r="C1100" t="s">
        <v>842</v>
      </c>
      <c r="D1100" t="s">
        <v>29</v>
      </c>
      <c r="F1100">
        <v>6230</v>
      </c>
      <c r="G1100" s="96" t="s">
        <v>1006</v>
      </c>
      <c r="H1100" t="s">
        <v>28</v>
      </c>
      <c r="M1100" s="94"/>
    </row>
    <row r="1101" spans="1:13" x14ac:dyDescent="0.2">
      <c r="A1101" s="94">
        <v>5423</v>
      </c>
      <c r="B1101" t="s">
        <v>1892</v>
      </c>
      <c r="C1101" t="s">
        <v>842</v>
      </c>
      <c r="D1101" t="s">
        <v>29</v>
      </c>
      <c r="F1101">
        <v>6232</v>
      </c>
      <c r="G1101" s="96" t="s">
        <v>1006</v>
      </c>
      <c r="H1101" t="s">
        <v>28</v>
      </c>
      <c r="M1101" s="94"/>
    </row>
    <row r="1102" spans="1:13" x14ac:dyDescent="0.2">
      <c r="A1102" s="94">
        <v>5424</v>
      </c>
      <c r="B1102" t="s">
        <v>2145</v>
      </c>
      <c r="C1102" t="s">
        <v>842</v>
      </c>
      <c r="D1102" t="s">
        <v>29</v>
      </c>
      <c r="F1102">
        <v>6233</v>
      </c>
      <c r="G1102" s="96" t="s">
        <v>1006</v>
      </c>
      <c r="H1102" t="s">
        <v>28</v>
      </c>
      <c r="M1102" s="94"/>
    </row>
    <row r="1103" spans="1:13" x14ac:dyDescent="0.2">
      <c r="A1103" s="94">
        <v>5425</v>
      </c>
      <c r="B1103" t="s">
        <v>846</v>
      </c>
      <c r="C1103" t="s">
        <v>842</v>
      </c>
      <c r="D1103" t="s">
        <v>29</v>
      </c>
      <c r="F1103">
        <v>6234</v>
      </c>
      <c r="G1103" s="96" t="s">
        <v>1006</v>
      </c>
      <c r="H1103" t="s">
        <v>28</v>
      </c>
      <c r="M1103" s="94"/>
    </row>
    <row r="1104" spans="1:13" x14ac:dyDescent="0.2">
      <c r="A1104" s="94">
        <v>5431</v>
      </c>
      <c r="B1104" t="s">
        <v>847</v>
      </c>
      <c r="C1104" t="s">
        <v>842</v>
      </c>
      <c r="D1104" t="s">
        <v>29</v>
      </c>
      <c r="F1104">
        <v>6235</v>
      </c>
      <c r="G1104" s="96" t="s">
        <v>1006</v>
      </c>
      <c r="H1104" t="s">
        <v>28</v>
      </c>
      <c r="M1104" s="94"/>
    </row>
    <row r="1105" spans="1:13" x14ac:dyDescent="0.2">
      <c r="A1105" s="94">
        <v>5440</v>
      </c>
      <c r="B1105" t="s">
        <v>848</v>
      </c>
      <c r="C1105" t="s">
        <v>842</v>
      </c>
      <c r="D1105" t="s">
        <v>29</v>
      </c>
      <c r="F1105">
        <v>6236</v>
      </c>
      <c r="G1105" s="96" t="s">
        <v>1006</v>
      </c>
      <c r="H1105" t="s">
        <v>28</v>
      </c>
      <c r="M1105" s="94"/>
    </row>
    <row r="1106" spans="1:13" x14ac:dyDescent="0.2">
      <c r="A1106" s="94">
        <v>5440</v>
      </c>
      <c r="B1106" t="s">
        <v>1893</v>
      </c>
      <c r="C1106" t="s">
        <v>842</v>
      </c>
      <c r="D1106" t="s">
        <v>29</v>
      </c>
      <c r="F1106">
        <v>6240</v>
      </c>
      <c r="G1106" s="96" t="s">
        <v>1006</v>
      </c>
      <c r="H1106" t="s">
        <v>28</v>
      </c>
      <c r="M1106" s="94"/>
    </row>
    <row r="1107" spans="1:13" x14ac:dyDescent="0.2">
      <c r="A1107" s="94">
        <v>5441</v>
      </c>
      <c r="B1107" t="s">
        <v>849</v>
      </c>
      <c r="C1107" t="s">
        <v>842</v>
      </c>
      <c r="D1107" t="s">
        <v>29</v>
      </c>
      <c r="F1107">
        <v>6241</v>
      </c>
      <c r="G1107" s="96" t="s">
        <v>1006</v>
      </c>
      <c r="H1107" t="s">
        <v>28</v>
      </c>
      <c r="M1107" s="94"/>
    </row>
    <row r="1108" spans="1:13" x14ac:dyDescent="0.2">
      <c r="A1108" s="94">
        <v>5442</v>
      </c>
      <c r="B1108" t="s">
        <v>850</v>
      </c>
      <c r="C1108" t="s">
        <v>842</v>
      </c>
      <c r="D1108" t="s">
        <v>29</v>
      </c>
      <c r="F1108">
        <v>6250</v>
      </c>
      <c r="G1108" s="96" t="s">
        <v>1006</v>
      </c>
      <c r="H1108" t="s">
        <v>28</v>
      </c>
      <c r="M1108" s="94"/>
    </row>
    <row r="1109" spans="1:13" x14ac:dyDescent="0.2">
      <c r="A1109" s="94">
        <v>5450</v>
      </c>
      <c r="B1109" t="s">
        <v>851</v>
      </c>
      <c r="C1109" t="s">
        <v>1901</v>
      </c>
      <c r="D1109" t="s">
        <v>29</v>
      </c>
      <c r="F1109">
        <v>6252</v>
      </c>
      <c r="G1109" s="96" t="s">
        <v>1006</v>
      </c>
      <c r="H1109" t="s">
        <v>28</v>
      </c>
      <c r="M1109" s="94"/>
    </row>
    <row r="1110" spans="1:13" x14ac:dyDescent="0.2">
      <c r="A1110" s="94">
        <v>5452</v>
      </c>
      <c r="B1110" t="s">
        <v>852</v>
      </c>
      <c r="C1110" t="s">
        <v>1901</v>
      </c>
      <c r="D1110" t="s">
        <v>29</v>
      </c>
      <c r="F1110">
        <v>6260</v>
      </c>
      <c r="G1110" s="96" t="s">
        <v>938</v>
      </c>
      <c r="H1110" t="s">
        <v>28</v>
      </c>
      <c r="M1110" s="94"/>
    </row>
    <row r="1111" spans="1:13" x14ac:dyDescent="0.2">
      <c r="A1111" s="94">
        <v>5453</v>
      </c>
      <c r="B1111" t="s">
        <v>853</v>
      </c>
      <c r="C1111" t="s">
        <v>1901</v>
      </c>
      <c r="D1111" t="s">
        <v>29</v>
      </c>
      <c r="F1111">
        <v>6261</v>
      </c>
      <c r="G1111" s="96" t="s">
        <v>938</v>
      </c>
      <c r="H1111" t="s">
        <v>28</v>
      </c>
      <c r="M1111" s="94"/>
    </row>
    <row r="1112" spans="1:13" x14ac:dyDescent="0.2">
      <c r="A1112" s="94">
        <v>5500</v>
      </c>
      <c r="B1112" t="s">
        <v>854</v>
      </c>
      <c r="C1112" t="s">
        <v>1901</v>
      </c>
      <c r="D1112" t="s">
        <v>29</v>
      </c>
      <c r="F1112">
        <v>6262</v>
      </c>
      <c r="G1112" s="96" t="s">
        <v>938</v>
      </c>
      <c r="H1112" t="s">
        <v>28</v>
      </c>
      <c r="M1112" s="94"/>
    </row>
    <row r="1113" spans="1:13" x14ac:dyDescent="0.2">
      <c r="A1113" s="94">
        <v>5505</v>
      </c>
      <c r="B1113" t="s">
        <v>855</v>
      </c>
      <c r="C1113" t="s">
        <v>1901</v>
      </c>
      <c r="D1113" t="s">
        <v>29</v>
      </c>
      <c r="F1113">
        <v>6263</v>
      </c>
      <c r="G1113" s="96" t="s">
        <v>938</v>
      </c>
      <c r="H1113" t="s">
        <v>28</v>
      </c>
      <c r="M1113" s="94"/>
    </row>
    <row r="1114" spans="1:13" x14ac:dyDescent="0.2">
      <c r="A1114" s="94">
        <v>5511</v>
      </c>
      <c r="B1114" t="s">
        <v>856</v>
      </c>
      <c r="C1114" t="s">
        <v>1901</v>
      </c>
      <c r="D1114" t="s">
        <v>29</v>
      </c>
      <c r="F1114">
        <v>6264</v>
      </c>
      <c r="G1114" s="96" t="s">
        <v>938</v>
      </c>
      <c r="H1114" t="s">
        <v>28</v>
      </c>
      <c r="M1114" s="94"/>
    </row>
    <row r="1115" spans="1:13" x14ac:dyDescent="0.2">
      <c r="A1115" s="94">
        <v>5522</v>
      </c>
      <c r="B1115" t="s">
        <v>1902</v>
      </c>
      <c r="C1115" t="s">
        <v>1901</v>
      </c>
      <c r="D1115" t="s">
        <v>29</v>
      </c>
      <c r="F1115">
        <v>6265</v>
      </c>
      <c r="G1115" s="96" t="s">
        <v>938</v>
      </c>
      <c r="H1115" t="s">
        <v>28</v>
      </c>
      <c r="M1115" s="94"/>
    </row>
    <row r="1116" spans="1:13" x14ac:dyDescent="0.2">
      <c r="A1116" s="94">
        <v>5524</v>
      </c>
      <c r="B1116" t="s">
        <v>1891</v>
      </c>
      <c r="C1116" t="s">
        <v>842</v>
      </c>
      <c r="D1116" t="s">
        <v>29</v>
      </c>
      <c r="F1116">
        <v>6271</v>
      </c>
      <c r="G1116" s="96" t="s">
        <v>938</v>
      </c>
      <c r="H1116" t="s">
        <v>28</v>
      </c>
      <c r="M1116" s="94"/>
    </row>
    <row r="1117" spans="1:13" x14ac:dyDescent="0.2">
      <c r="A1117" s="94">
        <v>5531</v>
      </c>
      <c r="B1117" t="s">
        <v>857</v>
      </c>
      <c r="C1117" t="s">
        <v>1901</v>
      </c>
      <c r="D1117" t="s">
        <v>29</v>
      </c>
      <c r="F1117">
        <v>6272</v>
      </c>
      <c r="G1117" s="96" t="s">
        <v>938</v>
      </c>
      <c r="H1117" t="s">
        <v>28</v>
      </c>
      <c r="M1117" s="94"/>
    </row>
    <row r="1118" spans="1:13" x14ac:dyDescent="0.2">
      <c r="A1118" s="94">
        <v>5532</v>
      </c>
      <c r="B1118" t="s">
        <v>858</v>
      </c>
      <c r="C1118" t="s">
        <v>1901</v>
      </c>
      <c r="D1118" t="s">
        <v>29</v>
      </c>
      <c r="F1118">
        <v>6273</v>
      </c>
      <c r="G1118" s="96" t="s">
        <v>938</v>
      </c>
      <c r="H1118" t="s">
        <v>28</v>
      </c>
      <c r="M1118" s="94"/>
    </row>
    <row r="1119" spans="1:13" x14ac:dyDescent="0.2">
      <c r="A1119" s="94">
        <v>5541</v>
      </c>
      <c r="B1119" t="s">
        <v>859</v>
      </c>
      <c r="C1119" t="s">
        <v>1901</v>
      </c>
      <c r="D1119" t="s">
        <v>29</v>
      </c>
      <c r="F1119">
        <v>6274</v>
      </c>
      <c r="G1119" s="96" t="s">
        <v>938</v>
      </c>
      <c r="H1119" t="s">
        <v>28</v>
      </c>
      <c r="M1119" s="94"/>
    </row>
    <row r="1120" spans="1:13" x14ac:dyDescent="0.2">
      <c r="A1120" s="94">
        <v>5542</v>
      </c>
      <c r="B1120" t="s">
        <v>860</v>
      </c>
      <c r="C1120" t="s">
        <v>1901</v>
      </c>
      <c r="D1120" t="s">
        <v>29</v>
      </c>
      <c r="F1120">
        <v>6275</v>
      </c>
      <c r="G1120" s="96" t="s">
        <v>938</v>
      </c>
      <c r="H1120" t="s">
        <v>28</v>
      </c>
      <c r="M1120" s="94"/>
    </row>
    <row r="1121" spans="1:13" x14ac:dyDescent="0.2">
      <c r="A1121" s="94">
        <v>5550</v>
      </c>
      <c r="B1121" t="s">
        <v>861</v>
      </c>
      <c r="C1121" t="s">
        <v>1901</v>
      </c>
      <c r="D1121" t="s">
        <v>29</v>
      </c>
      <c r="F1121">
        <v>6277</v>
      </c>
      <c r="G1121" s="96" t="s">
        <v>938</v>
      </c>
      <c r="H1121" t="s">
        <v>28</v>
      </c>
      <c r="M1121" s="94"/>
    </row>
    <row r="1122" spans="1:13" x14ac:dyDescent="0.2">
      <c r="A1122" s="94">
        <v>5552</v>
      </c>
      <c r="B1122" t="s">
        <v>862</v>
      </c>
      <c r="C1122" t="s">
        <v>1901</v>
      </c>
      <c r="D1122" t="s">
        <v>29</v>
      </c>
      <c r="F1122">
        <v>6278</v>
      </c>
      <c r="G1122" s="96" t="s">
        <v>938</v>
      </c>
      <c r="H1122" t="s">
        <v>28</v>
      </c>
      <c r="M1122" s="94"/>
    </row>
    <row r="1123" spans="1:13" x14ac:dyDescent="0.2">
      <c r="A1123" s="94">
        <v>5561</v>
      </c>
      <c r="B1123" t="s">
        <v>863</v>
      </c>
      <c r="C1123" t="s">
        <v>1901</v>
      </c>
      <c r="D1123" t="s">
        <v>29</v>
      </c>
      <c r="F1123">
        <v>6280</v>
      </c>
      <c r="G1123" s="96" t="s">
        <v>938</v>
      </c>
      <c r="H1123" t="s">
        <v>28</v>
      </c>
      <c r="M1123" s="94"/>
    </row>
    <row r="1124" spans="1:13" x14ac:dyDescent="0.2">
      <c r="A1124" s="94">
        <v>5563</v>
      </c>
      <c r="B1124" t="s">
        <v>864</v>
      </c>
      <c r="C1124" t="s">
        <v>870</v>
      </c>
      <c r="D1124" t="s">
        <v>29</v>
      </c>
      <c r="F1124">
        <v>6281</v>
      </c>
      <c r="G1124" s="96" t="s">
        <v>938</v>
      </c>
      <c r="H1124" t="s">
        <v>28</v>
      </c>
      <c r="M1124" s="94"/>
    </row>
    <row r="1125" spans="1:13" x14ac:dyDescent="0.2">
      <c r="A1125" s="94">
        <v>5570</v>
      </c>
      <c r="B1125" t="s">
        <v>865</v>
      </c>
      <c r="C1125" t="s">
        <v>870</v>
      </c>
      <c r="D1125" t="s">
        <v>29</v>
      </c>
      <c r="F1125">
        <v>6283</v>
      </c>
      <c r="G1125" s="96" t="s">
        <v>938</v>
      </c>
      <c r="H1125" t="s">
        <v>28</v>
      </c>
      <c r="M1125" s="94"/>
    </row>
    <row r="1126" spans="1:13" x14ac:dyDescent="0.2">
      <c r="A1126" s="94">
        <v>5571</v>
      </c>
      <c r="B1126" t="s">
        <v>866</v>
      </c>
      <c r="C1126" t="s">
        <v>870</v>
      </c>
      <c r="D1126" t="s">
        <v>29</v>
      </c>
      <c r="F1126">
        <v>6284</v>
      </c>
      <c r="G1126" s="96" t="s">
        <v>938</v>
      </c>
      <c r="H1126" t="s">
        <v>28</v>
      </c>
      <c r="M1126" s="94"/>
    </row>
    <row r="1127" spans="1:13" x14ac:dyDescent="0.2">
      <c r="A1127" s="94">
        <v>5572</v>
      </c>
      <c r="B1127" t="s">
        <v>1904</v>
      </c>
      <c r="C1127" t="s">
        <v>870</v>
      </c>
      <c r="D1127" t="s">
        <v>29</v>
      </c>
      <c r="F1127">
        <v>6290</v>
      </c>
      <c r="G1127" s="96" t="s">
        <v>938</v>
      </c>
      <c r="H1127" t="s">
        <v>28</v>
      </c>
      <c r="M1127" s="94"/>
    </row>
    <row r="1128" spans="1:13" x14ac:dyDescent="0.2">
      <c r="A1128" s="94">
        <v>5573</v>
      </c>
      <c r="B1128" t="s">
        <v>867</v>
      </c>
      <c r="C1128" t="s">
        <v>870</v>
      </c>
      <c r="D1128" t="s">
        <v>29</v>
      </c>
      <c r="F1128">
        <v>6292</v>
      </c>
      <c r="G1128" s="96" t="s">
        <v>938</v>
      </c>
      <c r="H1128" t="s">
        <v>28</v>
      </c>
      <c r="M1128" s="94"/>
    </row>
    <row r="1129" spans="1:13" x14ac:dyDescent="0.2">
      <c r="A1129" s="94">
        <v>5574</v>
      </c>
      <c r="B1129" t="s">
        <v>868</v>
      </c>
      <c r="C1129" t="s">
        <v>870</v>
      </c>
      <c r="D1129" t="s">
        <v>29</v>
      </c>
      <c r="F1129">
        <v>6293</v>
      </c>
      <c r="G1129" s="96" t="s">
        <v>938</v>
      </c>
      <c r="H1129" t="s">
        <v>28</v>
      </c>
      <c r="M1129" s="94"/>
    </row>
    <row r="1130" spans="1:13" x14ac:dyDescent="0.2">
      <c r="A1130" s="94">
        <v>5575</v>
      </c>
      <c r="B1130" t="s">
        <v>869</v>
      </c>
      <c r="C1130" t="s">
        <v>870</v>
      </c>
      <c r="D1130" t="s">
        <v>29</v>
      </c>
      <c r="F1130">
        <v>6300</v>
      </c>
      <c r="G1130" s="96" t="s">
        <v>1006</v>
      </c>
      <c r="H1130" t="s">
        <v>28</v>
      </c>
      <c r="M1130" s="94"/>
    </row>
    <row r="1131" spans="1:13" x14ac:dyDescent="0.2">
      <c r="A1131" s="94">
        <v>5580</v>
      </c>
      <c r="B1131" t="s">
        <v>870</v>
      </c>
      <c r="C1131" t="s">
        <v>870</v>
      </c>
      <c r="D1131" t="s">
        <v>29</v>
      </c>
      <c r="F1131">
        <v>6305</v>
      </c>
      <c r="G1131" s="96" t="s">
        <v>1023</v>
      </c>
      <c r="H1131" t="s">
        <v>28</v>
      </c>
      <c r="M1131" s="94"/>
    </row>
    <row r="1132" spans="1:13" x14ac:dyDescent="0.2">
      <c r="A1132" s="94">
        <v>5581</v>
      </c>
      <c r="B1132" t="s">
        <v>1905</v>
      </c>
      <c r="C1132" t="s">
        <v>870</v>
      </c>
      <c r="D1132" t="s">
        <v>29</v>
      </c>
      <c r="F1132">
        <v>6306</v>
      </c>
      <c r="G1132" s="96" t="s">
        <v>1006</v>
      </c>
      <c r="H1132" t="s">
        <v>28</v>
      </c>
      <c r="M1132" s="94"/>
    </row>
    <row r="1133" spans="1:13" x14ac:dyDescent="0.2">
      <c r="A1133" s="94">
        <v>5582</v>
      </c>
      <c r="B1133" t="s">
        <v>1906</v>
      </c>
      <c r="C1133" t="s">
        <v>870</v>
      </c>
      <c r="D1133" t="s">
        <v>29</v>
      </c>
      <c r="F1133">
        <v>6311</v>
      </c>
      <c r="G1133" s="96" t="s">
        <v>1006</v>
      </c>
      <c r="H1133" t="s">
        <v>28</v>
      </c>
      <c r="M1133" s="94"/>
    </row>
    <row r="1134" spans="1:13" x14ac:dyDescent="0.2">
      <c r="A1134" s="94">
        <v>5583</v>
      </c>
      <c r="B1134" t="s">
        <v>871</v>
      </c>
      <c r="C1134" t="s">
        <v>870</v>
      </c>
      <c r="D1134" t="s">
        <v>29</v>
      </c>
      <c r="F1134">
        <v>6320</v>
      </c>
      <c r="G1134" s="96" t="s">
        <v>1006</v>
      </c>
      <c r="H1134" t="s">
        <v>28</v>
      </c>
      <c r="M1134" s="94"/>
    </row>
    <row r="1135" spans="1:13" x14ac:dyDescent="0.2">
      <c r="A1135" s="94">
        <v>5584</v>
      </c>
      <c r="B1135" t="s">
        <v>872</v>
      </c>
      <c r="C1135" t="s">
        <v>870</v>
      </c>
      <c r="D1135" t="s">
        <v>29</v>
      </c>
      <c r="F1135">
        <v>6321</v>
      </c>
      <c r="G1135" s="96" t="s">
        <v>1006</v>
      </c>
      <c r="H1135" t="s">
        <v>28</v>
      </c>
      <c r="M1135" s="94"/>
    </row>
    <row r="1136" spans="1:13" x14ac:dyDescent="0.2">
      <c r="A1136" s="94">
        <v>5585</v>
      </c>
      <c r="B1136" t="s">
        <v>873</v>
      </c>
      <c r="C1136" t="s">
        <v>870</v>
      </c>
      <c r="D1136" t="s">
        <v>29</v>
      </c>
      <c r="F1136">
        <v>6322</v>
      </c>
      <c r="G1136" s="96" t="s">
        <v>1006</v>
      </c>
      <c r="H1136" t="s">
        <v>28</v>
      </c>
      <c r="M1136" s="94"/>
    </row>
    <row r="1137" spans="1:13" x14ac:dyDescent="0.2">
      <c r="A1137" s="94">
        <v>5591</v>
      </c>
      <c r="B1137" t="s">
        <v>874</v>
      </c>
      <c r="C1137" t="s">
        <v>870</v>
      </c>
      <c r="D1137" t="s">
        <v>29</v>
      </c>
      <c r="F1137">
        <v>6323</v>
      </c>
      <c r="G1137" s="96" t="s">
        <v>1006</v>
      </c>
      <c r="H1137" t="s">
        <v>28</v>
      </c>
      <c r="M1137" s="94"/>
    </row>
    <row r="1138" spans="1:13" x14ac:dyDescent="0.2">
      <c r="A1138" s="94">
        <v>5592</v>
      </c>
      <c r="B1138" t="s">
        <v>875</v>
      </c>
      <c r="C1138" t="s">
        <v>870</v>
      </c>
      <c r="D1138" t="s">
        <v>29</v>
      </c>
      <c r="F1138">
        <v>6324</v>
      </c>
      <c r="G1138" s="96" t="s">
        <v>1006</v>
      </c>
      <c r="H1138" t="s">
        <v>28</v>
      </c>
      <c r="M1138" s="94"/>
    </row>
    <row r="1139" spans="1:13" x14ac:dyDescent="0.2">
      <c r="A1139" s="94">
        <v>5600</v>
      </c>
      <c r="B1139" t="s">
        <v>1901</v>
      </c>
      <c r="C1139" t="s">
        <v>1901</v>
      </c>
      <c r="D1139" t="s">
        <v>29</v>
      </c>
      <c r="F1139">
        <v>6330</v>
      </c>
      <c r="G1139" s="96" t="s">
        <v>1006</v>
      </c>
      <c r="H1139" t="s">
        <v>28</v>
      </c>
      <c r="M1139" s="94"/>
    </row>
    <row r="1140" spans="1:13" x14ac:dyDescent="0.2">
      <c r="A1140" s="94">
        <v>5602</v>
      </c>
      <c r="B1140" t="s">
        <v>876</v>
      </c>
      <c r="C1140" t="s">
        <v>1901</v>
      </c>
      <c r="D1140" t="s">
        <v>29</v>
      </c>
      <c r="F1140">
        <v>6334</v>
      </c>
      <c r="G1140" s="96" t="s">
        <v>1006</v>
      </c>
      <c r="H1140" t="s">
        <v>28</v>
      </c>
      <c r="M1140" s="94"/>
    </row>
    <row r="1141" spans="1:13" x14ac:dyDescent="0.2">
      <c r="A1141" s="94">
        <v>5603</v>
      </c>
      <c r="B1141" t="s">
        <v>877</v>
      </c>
      <c r="C1141" t="s">
        <v>1901</v>
      </c>
      <c r="D1141" t="s">
        <v>29</v>
      </c>
      <c r="F1141">
        <v>6335</v>
      </c>
      <c r="G1141" s="96" t="s">
        <v>1006</v>
      </c>
      <c r="H1141" t="s">
        <v>28</v>
      </c>
      <c r="M1141" s="94"/>
    </row>
    <row r="1142" spans="1:13" x14ac:dyDescent="0.2">
      <c r="A1142" s="94">
        <v>5611</v>
      </c>
      <c r="B1142" t="s">
        <v>878</v>
      </c>
      <c r="C1142" t="s">
        <v>1901</v>
      </c>
      <c r="D1142" t="s">
        <v>29</v>
      </c>
      <c r="F1142">
        <v>6336</v>
      </c>
      <c r="G1142" s="96" t="s">
        <v>1006</v>
      </c>
      <c r="H1142" t="s">
        <v>28</v>
      </c>
      <c r="M1142" s="94"/>
    </row>
    <row r="1143" spans="1:13" x14ac:dyDescent="0.2">
      <c r="A1143" s="94">
        <v>5612</v>
      </c>
      <c r="B1143" t="s">
        <v>879</v>
      </c>
      <c r="C1143" t="s">
        <v>1901</v>
      </c>
      <c r="D1143" t="s">
        <v>29</v>
      </c>
      <c r="F1143">
        <v>6341</v>
      </c>
      <c r="G1143" s="96" t="s">
        <v>1006</v>
      </c>
      <c r="H1143" t="s">
        <v>28</v>
      </c>
      <c r="M1143" s="94"/>
    </row>
    <row r="1144" spans="1:13" x14ac:dyDescent="0.2">
      <c r="A1144" s="94">
        <v>5620</v>
      </c>
      <c r="B1144" t="s">
        <v>880</v>
      </c>
      <c r="C1144" t="s">
        <v>1901</v>
      </c>
      <c r="D1144" t="s">
        <v>29</v>
      </c>
      <c r="F1144">
        <v>6342</v>
      </c>
      <c r="G1144" s="96" t="s">
        <v>1006</v>
      </c>
      <c r="H1144" t="s">
        <v>28</v>
      </c>
      <c r="M1144" s="94"/>
    </row>
    <row r="1145" spans="1:13" x14ac:dyDescent="0.2">
      <c r="A1145" s="94">
        <v>5621</v>
      </c>
      <c r="B1145" t="s">
        <v>1903</v>
      </c>
      <c r="C1145" t="s">
        <v>1901</v>
      </c>
      <c r="D1145" t="s">
        <v>29</v>
      </c>
      <c r="F1145">
        <v>6343</v>
      </c>
      <c r="G1145" s="96" t="s">
        <v>1006</v>
      </c>
      <c r="H1145" t="s">
        <v>28</v>
      </c>
      <c r="M1145" s="94"/>
    </row>
    <row r="1146" spans="1:13" x14ac:dyDescent="0.2">
      <c r="A1146" s="94">
        <v>5622</v>
      </c>
      <c r="B1146" t="s">
        <v>881</v>
      </c>
      <c r="C1146" t="s">
        <v>1901</v>
      </c>
      <c r="D1146" t="s">
        <v>29</v>
      </c>
      <c r="F1146">
        <v>6344</v>
      </c>
      <c r="G1146" s="96" t="s">
        <v>1006</v>
      </c>
      <c r="H1146" t="s">
        <v>28</v>
      </c>
      <c r="M1146" s="94"/>
    </row>
    <row r="1147" spans="1:13" x14ac:dyDescent="0.2">
      <c r="A1147" s="94">
        <v>5630</v>
      </c>
      <c r="B1147" t="s">
        <v>882</v>
      </c>
      <c r="C1147" t="s">
        <v>1901</v>
      </c>
      <c r="D1147" t="s">
        <v>29</v>
      </c>
      <c r="F1147">
        <v>6345</v>
      </c>
      <c r="G1147" s="96" t="s">
        <v>1023</v>
      </c>
      <c r="H1147" t="s">
        <v>28</v>
      </c>
      <c r="M1147" s="94"/>
    </row>
    <row r="1148" spans="1:13" x14ac:dyDescent="0.2">
      <c r="A1148" s="94">
        <v>5632</v>
      </c>
      <c r="B1148" t="s">
        <v>883</v>
      </c>
      <c r="C1148" t="s">
        <v>1901</v>
      </c>
      <c r="D1148" t="s">
        <v>29</v>
      </c>
      <c r="F1148">
        <v>6346</v>
      </c>
      <c r="G1148" s="96" t="s">
        <v>1006</v>
      </c>
      <c r="H1148" t="s">
        <v>28</v>
      </c>
      <c r="M1148" s="94"/>
    </row>
    <row r="1149" spans="1:13" x14ac:dyDescent="0.2">
      <c r="A1149" s="94">
        <v>5640</v>
      </c>
      <c r="B1149" t="s">
        <v>884</v>
      </c>
      <c r="C1149" t="s">
        <v>1901</v>
      </c>
      <c r="D1149" t="s">
        <v>29</v>
      </c>
      <c r="F1149">
        <v>6347</v>
      </c>
      <c r="G1149" s="96" t="s">
        <v>1006</v>
      </c>
      <c r="H1149" t="s">
        <v>28</v>
      </c>
      <c r="M1149" s="94"/>
    </row>
    <row r="1150" spans="1:13" x14ac:dyDescent="0.2">
      <c r="A1150" s="94">
        <v>5651</v>
      </c>
      <c r="B1150" t="s">
        <v>885</v>
      </c>
      <c r="C1150" t="s">
        <v>890</v>
      </c>
      <c r="D1150" t="s">
        <v>29</v>
      </c>
      <c r="F1150">
        <v>6351</v>
      </c>
      <c r="G1150" s="96" t="s">
        <v>1006</v>
      </c>
      <c r="H1150" t="s">
        <v>28</v>
      </c>
      <c r="M1150" s="94"/>
    </row>
    <row r="1151" spans="1:13" x14ac:dyDescent="0.2">
      <c r="A1151" s="94">
        <v>5652</v>
      </c>
      <c r="B1151" t="s">
        <v>886</v>
      </c>
      <c r="C1151" t="s">
        <v>890</v>
      </c>
      <c r="D1151" t="s">
        <v>29</v>
      </c>
      <c r="F1151">
        <v>6352</v>
      </c>
      <c r="G1151" s="96" t="s">
        <v>1006</v>
      </c>
      <c r="H1151" t="s">
        <v>28</v>
      </c>
      <c r="M1151" s="94"/>
    </row>
    <row r="1152" spans="1:13" x14ac:dyDescent="0.2">
      <c r="A1152" s="94">
        <v>5660</v>
      </c>
      <c r="B1152" t="s">
        <v>887</v>
      </c>
      <c r="C1152" t="s">
        <v>890</v>
      </c>
      <c r="D1152" t="s">
        <v>29</v>
      </c>
      <c r="F1152">
        <v>6353</v>
      </c>
      <c r="G1152" s="96" t="s">
        <v>1023</v>
      </c>
      <c r="H1152" t="s">
        <v>28</v>
      </c>
      <c r="M1152" s="94"/>
    </row>
    <row r="1153" spans="1:13" x14ac:dyDescent="0.2">
      <c r="A1153" s="94">
        <v>5661</v>
      </c>
      <c r="B1153" t="s">
        <v>888</v>
      </c>
      <c r="C1153" t="s">
        <v>890</v>
      </c>
      <c r="D1153" t="s">
        <v>29</v>
      </c>
      <c r="F1153">
        <v>6361</v>
      </c>
      <c r="G1153" s="96" t="s">
        <v>1023</v>
      </c>
      <c r="H1153" t="s">
        <v>28</v>
      </c>
      <c r="M1153" s="94"/>
    </row>
    <row r="1154" spans="1:13" x14ac:dyDescent="0.2">
      <c r="A1154" s="94">
        <v>5671</v>
      </c>
      <c r="B1154" t="s">
        <v>889</v>
      </c>
      <c r="C1154" t="s">
        <v>890</v>
      </c>
      <c r="D1154" t="s">
        <v>29</v>
      </c>
      <c r="F1154">
        <v>6363</v>
      </c>
      <c r="G1154" s="96" t="s">
        <v>1023</v>
      </c>
      <c r="H1154" t="s">
        <v>28</v>
      </c>
      <c r="M1154" s="94"/>
    </row>
    <row r="1155" spans="1:13" x14ac:dyDescent="0.2">
      <c r="A1155" s="94">
        <v>5672</v>
      </c>
      <c r="B1155" t="s">
        <v>1907</v>
      </c>
      <c r="C1155" t="s">
        <v>890</v>
      </c>
      <c r="D1155" t="s">
        <v>29</v>
      </c>
      <c r="F1155">
        <v>6364</v>
      </c>
      <c r="G1155" s="96" t="s">
        <v>1023</v>
      </c>
      <c r="H1155" t="s">
        <v>28</v>
      </c>
      <c r="M1155" s="94"/>
    </row>
    <row r="1156" spans="1:13" x14ac:dyDescent="0.2">
      <c r="A1156" s="94">
        <v>5700</v>
      </c>
      <c r="B1156" t="s">
        <v>890</v>
      </c>
      <c r="C1156" t="s">
        <v>890</v>
      </c>
      <c r="D1156" t="s">
        <v>29</v>
      </c>
      <c r="F1156">
        <v>6365</v>
      </c>
      <c r="G1156" s="96" t="s">
        <v>1023</v>
      </c>
      <c r="H1156" t="s">
        <v>28</v>
      </c>
      <c r="M1156" s="94"/>
    </row>
    <row r="1157" spans="1:13" x14ac:dyDescent="0.2">
      <c r="A1157" s="94">
        <v>5710</v>
      </c>
      <c r="B1157" t="s">
        <v>891</v>
      </c>
      <c r="C1157" t="s">
        <v>890</v>
      </c>
      <c r="D1157" t="s">
        <v>29</v>
      </c>
      <c r="F1157">
        <v>6370</v>
      </c>
      <c r="G1157" s="96" t="s">
        <v>1023</v>
      </c>
      <c r="H1157" t="s">
        <v>28</v>
      </c>
      <c r="M1157" s="94"/>
    </row>
    <row r="1158" spans="1:13" x14ac:dyDescent="0.2">
      <c r="A1158" s="94">
        <v>5721</v>
      </c>
      <c r="B1158" t="s">
        <v>892</v>
      </c>
      <c r="C1158" t="s">
        <v>890</v>
      </c>
      <c r="D1158" t="s">
        <v>29</v>
      </c>
      <c r="F1158">
        <v>6371</v>
      </c>
      <c r="G1158" s="96" t="s">
        <v>1023</v>
      </c>
      <c r="H1158" t="s">
        <v>28</v>
      </c>
      <c r="M1158" s="94"/>
    </row>
    <row r="1159" spans="1:13" x14ac:dyDescent="0.2">
      <c r="A1159" s="94">
        <v>5722</v>
      </c>
      <c r="B1159" t="s">
        <v>893</v>
      </c>
      <c r="C1159" t="s">
        <v>890</v>
      </c>
      <c r="D1159" t="s">
        <v>29</v>
      </c>
      <c r="F1159">
        <v>6372</v>
      </c>
      <c r="G1159" s="96" t="s">
        <v>1023</v>
      </c>
      <c r="H1159" t="s">
        <v>28</v>
      </c>
      <c r="M1159" s="94"/>
    </row>
    <row r="1160" spans="1:13" x14ac:dyDescent="0.2">
      <c r="A1160" s="94">
        <v>5723</v>
      </c>
      <c r="B1160" t="s">
        <v>823</v>
      </c>
      <c r="C1160" t="s">
        <v>890</v>
      </c>
      <c r="D1160" t="s">
        <v>29</v>
      </c>
      <c r="F1160">
        <v>6373</v>
      </c>
      <c r="G1160" s="96" t="s">
        <v>1023</v>
      </c>
      <c r="H1160" t="s">
        <v>28</v>
      </c>
      <c r="M1160" s="94"/>
    </row>
    <row r="1161" spans="1:13" x14ac:dyDescent="0.2">
      <c r="A1161" s="94">
        <v>5724</v>
      </c>
      <c r="B1161" t="s">
        <v>894</v>
      </c>
      <c r="C1161" t="s">
        <v>890</v>
      </c>
      <c r="D1161" t="s">
        <v>29</v>
      </c>
      <c r="F1161">
        <v>6380</v>
      </c>
      <c r="G1161" s="96" t="s">
        <v>1023</v>
      </c>
      <c r="H1161" t="s">
        <v>28</v>
      </c>
      <c r="M1161" s="94"/>
    </row>
    <row r="1162" spans="1:13" x14ac:dyDescent="0.2">
      <c r="A1162" s="94">
        <v>5730</v>
      </c>
      <c r="B1162" t="s">
        <v>895</v>
      </c>
      <c r="C1162" t="s">
        <v>890</v>
      </c>
      <c r="D1162" t="s">
        <v>29</v>
      </c>
      <c r="F1162">
        <v>6382</v>
      </c>
      <c r="G1162" s="96" t="s">
        <v>1023</v>
      </c>
      <c r="H1162" t="s">
        <v>28</v>
      </c>
      <c r="M1162" s="94"/>
    </row>
    <row r="1163" spans="1:13" x14ac:dyDescent="0.2">
      <c r="A1163" s="94">
        <v>5731</v>
      </c>
      <c r="B1163" t="s">
        <v>896</v>
      </c>
      <c r="C1163" t="s">
        <v>890</v>
      </c>
      <c r="D1163" t="s">
        <v>29</v>
      </c>
      <c r="F1163">
        <v>6384</v>
      </c>
      <c r="G1163" s="96" t="s">
        <v>1023</v>
      </c>
      <c r="H1163" t="s">
        <v>28</v>
      </c>
      <c r="M1163" s="94"/>
    </row>
    <row r="1164" spans="1:13" x14ac:dyDescent="0.2">
      <c r="A1164" s="94">
        <v>5733</v>
      </c>
      <c r="B1164" t="s">
        <v>897</v>
      </c>
      <c r="C1164" t="s">
        <v>890</v>
      </c>
      <c r="D1164" t="s">
        <v>29</v>
      </c>
      <c r="F1164">
        <v>6385</v>
      </c>
      <c r="G1164" s="96" t="s">
        <v>1023</v>
      </c>
      <c r="H1164" t="s">
        <v>28</v>
      </c>
      <c r="M1164" s="94"/>
    </row>
    <row r="1165" spans="1:13" x14ac:dyDescent="0.2">
      <c r="A1165" s="94">
        <v>5741</v>
      </c>
      <c r="B1165" t="s">
        <v>898</v>
      </c>
      <c r="C1165" t="s">
        <v>890</v>
      </c>
      <c r="D1165" t="s">
        <v>29</v>
      </c>
      <c r="F1165">
        <v>6391</v>
      </c>
      <c r="G1165" s="96" t="s">
        <v>1023</v>
      </c>
      <c r="H1165" t="s">
        <v>28</v>
      </c>
      <c r="M1165" s="94"/>
    </row>
    <row r="1166" spans="1:13" x14ac:dyDescent="0.2">
      <c r="A1166" s="94">
        <v>5742</v>
      </c>
      <c r="B1166" t="s">
        <v>899</v>
      </c>
      <c r="C1166" t="s">
        <v>890</v>
      </c>
      <c r="D1166" t="s">
        <v>29</v>
      </c>
      <c r="F1166">
        <v>6392</v>
      </c>
      <c r="G1166" s="96" t="s">
        <v>1023</v>
      </c>
      <c r="H1166" t="s">
        <v>28</v>
      </c>
      <c r="M1166" s="94"/>
    </row>
    <row r="1167" spans="1:13" x14ac:dyDescent="0.2">
      <c r="A1167" s="94">
        <v>5743</v>
      </c>
      <c r="B1167" t="s">
        <v>900</v>
      </c>
      <c r="C1167" t="s">
        <v>890</v>
      </c>
      <c r="D1167" t="s">
        <v>29</v>
      </c>
      <c r="F1167">
        <v>6393</v>
      </c>
      <c r="G1167" s="96" t="s">
        <v>1023</v>
      </c>
      <c r="H1167" t="s">
        <v>28</v>
      </c>
      <c r="M1167" s="94"/>
    </row>
    <row r="1168" spans="1:13" x14ac:dyDescent="0.2">
      <c r="A1168" s="94">
        <v>5751</v>
      </c>
      <c r="B1168" t="s">
        <v>901</v>
      </c>
      <c r="C1168" t="s">
        <v>890</v>
      </c>
      <c r="D1168" t="s">
        <v>29</v>
      </c>
      <c r="F1168">
        <v>6395</v>
      </c>
      <c r="G1168" s="96" t="s">
        <v>1023</v>
      </c>
      <c r="H1168" t="s">
        <v>28</v>
      </c>
      <c r="M1168" s="94"/>
    </row>
    <row r="1169" spans="1:13" x14ac:dyDescent="0.2">
      <c r="A1169" s="94">
        <v>5752</v>
      </c>
      <c r="B1169" t="s">
        <v>902</v>
      </c>
      <c r="C1169" t="s">
        <v>890</v>
      </c>
      <c r="D1169" t="s">
        <v>29</v>
      </c>
      <c r="F1169">
        <v>6401</v>
      </c>
      <c r="G1169" s="96" t="s">
        <v>2202</v>
      </c>
      <c r="H1169" t="s">
        <v>28</v>
      </c>
      <c r="M1169" s="94"/>
    </row>
    <row r="1170" spans="1:13" x14ac:dyDescent="0.2">
      <c r="A1170" s="94">
        <v>5753</v>
      </c>
      <c r="B1170" t="s">
        <v>1908</v>
      </c>
      <c r="C1170" t="s">
        <v>890</v>
      </c>
      <c r="D1170" t="s">
        <v>29</v>
      </c>
      <c r="F1170">
        <v>6402</v>
      </c>
      <c r="G1170" s="96" t="s">
        <v>2202</v>
      </c>
      <c r="H1170" t="s">
        <v>28</v>
      </c>
      <c r="M1170" s="94"/>
    </row>
    <row r="1171" spans="1:13" x14ac:dyDescent="0.2">
      <c r="A1171" s="94">
        <v>5760</v>
      </c>
      <c r="B1171" t="s">
        <v>903</v>
      </c>
      <c r="C1171" t="s">
        <v>890</v>
      </c>
      <c r="D1171" t="s">
        <v>29</v>
      </c>
      <c r="F1171">
        <v>6403</v>
      </c>
      <c r="G1171" s="96" t="s">
        <v>2202</v>
      </c>
      <c r="H1171" t="s">
        <v>28</v>
      </c>
      <c r="M1171" s="94"/>
    </row>
    <row r="1172" spans="1:13" x14ac:dyDescent="0.2">
      <c r="A1172" s="94">
        <v>5761</v>
      </c>
      <c r="B1172" t="s">
        <v>904</v>
      </c>
      <c r="C1172" t="s">
        <v>890</v>
      </c>
      <c r="D1172" t="s">
        <v>29</v>
      </c>
      <c r="F1172">
        <v>6404</v>
      </c>
      <c r="G1172" s="96" t="s">
        <v>2202</v>
      </c>
      <c r="H1172" t="s">
        <v>28</v>
      </c>
      <c r="M1172" s="94"/>
    </row>
    <row r="1173" spans="1:13" x14ac:dyDescent="0.2">
      <c r="A1173" s="94">
        <v>5771</v>
      </c>
      <c r="B1173" t="s">
        <v>905</v>
      </c>
      <c r="C1173" t="s">
        <v>890</v>
      </c>
      <c r="D1173" t="s">
        <v>29</v>
      </c>
      <c r="F1173">
        <v>6405</v>
      </c>
      <c r="G1173" s="96" t="s">
        <v>2202</v>
      </c>
      <c r="H1173" t="s">
        <v>28</v>
      </c>
      <c r="M1173" s="94"/>
    </row>
    <row r="1174" spans="1:13" x14ac:dyDescent="0.2">
      <c r="A1174" s="94">
        <v>6020</v>
      </c>
      <c r="B1174" t="s">
        <v>907</v>
      </c>
      <c r="C1174" t="s">
        <v>2201</v>
      </c>
      <c r="D1174" t="s">
        <v>28</v>
      </c>
      <c r="F1174">
        <v>6406</v>
      </c>
      <c r="G1174" s="96" t="s">
        <v>2202</v>
      </c>
      <c r="H1174" t="s">
        <v>28</v>
      </c>
      <c r="M1174" s="94"/>
    </row>
    <row r="1175" spans="1:13" x14ac:dyDescent="0.2">
      <c r="A1175" s="94">
        <v>6060</v>
      </c>
      <c r="B1175" t="s">
        <v>906</v>
      </c>
      <c r="C1175" t="s">
        <v>2202</v>
      </c>
      <c r="D1175" t="s">
        <v>28</v>
      </c>
      <c r="F1175">
        <v>6408</v>
      </c>
      <c r="G1175" s="96" t="s">
        <v>2202</v>
      </c>
      <c r="H1175" t="s">
        <v>28</v>
      </c>
      <c r="M1175" s="94"/>
    </row>
    <row r="1176" spans="1:13" x14ac:dyDescent="0.2">
      <c r="A1176" s="94">
        <v>6063</v>
      </c>
      <c r="B1176" t="s">
        <v>908</v>
      </c>
      <c r="C1176" t="s">
        <v>2202</v>
      </c>
      <c r="D1176" t="s">
        <v>28</v>
      </c>
      <c r="F1176">
        <v>6410</v>
      </c>
      <c r="G1176" s="96" t="s">
        <v>2202</v>
      </c>
      <c r="H1176" t="s">
        <v>28</v>
      </c>
      <c r="M1176" s="94"/>
    </row>
    <row r="1177" spans="1:13" x14ac:dyDescent="0.2">
      <c r="A1177" s="94">
        <v>6065</v>
      </c>
      <c r="B1177" t="s">
        <v>909</v>
      </c>
      <c r="C1177" t="s">
        <v>2202</v>
      </c>
      <c r="D1177" t="s">
        <v>28</v>
      </c>
      <c r="F1177">
        <v>6413</v>
      </c>
      <c r="G1177" s="96" t="s">
        <v>2202</v>
      </c>
      <c r="H1177" t="s">
        <v>28</v>
      </c>
      <c r="M1177" s="94"/>
    </row>
    <row r="1178" spans="1:13" x14ac:dyDescent="0.2">
      <c r="A1178" s="94">
        <v>6067</v>
      </c>
      <c r="B1178" t="s">
        <v>910</v>
      </c>
      <c r="C1178" t="s">
        <v>2202</v>
      </c>
      <c r="D1178" t="s">
        <v>28</v>
      </c>
      <c r="F1178">
        <v>6414</v>
      </c>
      <c r="G1178" s="96" t="s">
        <v>1055</v>
      </c>
      <c r="H1178" t="s">
        <v>28</v>
      </c>
      <c r="M1178" s="94"/>
    </row>
    <row r="1179" spans="1:13" x14ac:dyDescent="0.2">
      <c r="A1179" s="94">
        <v>6068</v>
      </c>
      <c r="B1179" t="s">
        <v>911</v>
      </c>
      <c r="C1179" t="s">
        <v>2202</v>
      </c>
      <c r="D1179" t="s">
        <v>28</v>
      </c>
      <c r="F1179">
        <v>6416</v>
      </c>
      <c r="G1179" s="96" t="s">
        <v>1055</v>
      </c>
      <c r="H1179" t="s">
        <v>28</v>
      </c>
      <c r="M1179" s="94"/>
    </row>
    <row r="1180" spans="1:13" x14ac:dyDescent="0.2">
      <c r="A1180" s="94">
        <v>6069</v>
      </c>
      <c r="B1180" t="s">
        <v>912</v>
      </c>
      <c r="C1180" t="s">
        <v>2202</v>
      </c>
      <c r="D1180" t="s">
        <v>28</v>
      </c>
      <c r="F1180">
        <v>6421</v>
      </c>
      <c r="G1180" s="96" t="s">
        <v>1055</v>
      </c>
      <c r="H1180" t="s">
        <v>28</v>
      </c>
      <c r="M1180" s="94"/>
    </row>
    <row r="1181" spans="1:13" x14ac:dyDescent="0.2">
      <c r="A1181" s="94">
        <v>6070</v>
      </c>
      <c r="B1181" t="s">
        <v>913</v>
      </c>
      <c r="C1181" t="s">
        <v>2202</v>
      </c>
      <c r="D1181" t="s">
        <v>28</v>
      </c>
      <c r="F1181">
        <v>6422</v>
      </c>
      <c r="G1181" s="96" t="s">
        <v>1055</v>
      </c>
      <c r="H1181" t="s">
        <v>28</v>
      </c>
      <c r="M1181" s="94"/>
    </row>
    <row r="1182" spans="1:13" x14ac:dyDescent="0.2">
      <c r="A1182" s="94">
        <v>6071</v>
      </c>
      <c r="B1182" t="s">
        <v>914</v>
      </c>
      <c r="C1182" t="s">
        <v>2202</v>
      </c>
      <c r="D1182" t="s">
        <v>28</v>
      </c>
      <c r="F1182">
        <v>6423</v>
      </c>
      <c r="G1182" s="96" t="s">
        <v>1055</v>
      </c>
      <c r="H1182" t="s">
        <v>28</v>
      </c>
      <c r="M1182" s="94"/>
    </row>
    <row r="1183" spans="1:13" x14ac:dyDescent="0.2">
      <c r="A1183" s="94">
        <v>6072</v>
      </c>
      <c r="B1183" t="s">
        <v>915</v>
      </c>
      <c r="C1183" t="s">
        <v>2202</v>
      </c>
      <c r="D1183" t="s">
        <v>28</v>
      </c>
      <c r="F1183">
        <v>6424</v>
      </c>
      <c r="G1183" s="96" t="s">
        <v>1055</v>
      </c>
      <c r="H1183" t="s">
        <v>28</v>
      </c>
      <c r="M1183" s="94"/>
    </row>
    <row r="1184" spans="1:13" x14ac:dyDescent="0.2">
      <c r="A1184" s="94">
        <v>6073</v>
      </c>
      <c r="B1184" t="s">
        <v>916</v>
      </c>
      <c r="C1184" t="s">
        <v>2202</v>
      </c>
      <c r="D1184" t="s">
        <v>28</v>
      </c>
      <c r="F1184">
        <v>6425</v>
      </c>
      <c r="G1184" s="96" t="s">
        <v>1055</v>
      </c>
      <c r="H1184" t="s">
        <v>28</v>
      </c>
      <c r="M1184" s="94"/>
    </row>
    <row r="1185" spans="1:13" x14ac:dyDescent="0.2">
      <c r="A1185" s="94">
        <v>6074</v>
      </c>
      <c r="B1185" t="s">
        <v>917</v>
      </c>
      <c r="C1185" t="s">
        <v>2202</v>
      </c>
      <c r="D1185" t="s">
        <v>28</v>
      </c>
      <c r="F1185">
        <v>6426</v>
      </c>
      <c r="G1185" s="96" t="s">
        <v>1055</v>
      </c>
      <c r="H1185" t="s">
        <v>28</v>
      </c>
      <c r="M1185" s="94"/>
    </row>
    <row r="1186" spans="1:13" x14ac:dyDescent="0.2">
      <c r="A1186" s="94">
        <v>6075</v>
      </c>
      <c r="B1186" t="s">
        <v>918</v>
      </c>
      <c r="C1186" t="s">
        <v>2202</v>
      </c>
      <c r="D1186" t="s">
        <v>28</v>
      </c>
      <c r="F1186">
        <v>6432</v>
      </c>
      <c r="G1186" s="96" t="s">
        <v>1055</v>
      </c>
      <c r="H1186" t="s">
        <v>28</v>
      </c>
      <c r="M1186" s="94"/>
    </row>
    <row r="1187" spans="1:13" x14ac:dyDescent="0.2">
      <c r="A1187" s="94">
        <v>6082</v>
      </c>
      <c r="B1187" t="s">
        <v>919</v>
      </c>
      <c r="C1187" t="s">
        <v>2202</v>
      </c>
      <c r="D1187" t="s">
        <v>28</v>
      </c>
      <c r="F1187">
        <v>6433</v>
      </c>
      <c r="G1187" s="96" t="s">
        <v>1055</v>
      </c>
      <c r="H1187" t="s">
        <v>28</v>
      </c>
      <c r="M1187" s="94"/>
    </row>
    <row r="1188" spans="1:13" x14ac:dyDescent="0.2">
      <c r="A1188" s="94">
        <v>6083</v>
      </c>
      <c r="B1188" t="s">
        <v>920</v>
      </c>
      <c r="C1188" t="s">
        <v>2202</v>
      </c>
      <c r="D1188" t="s">
        <v>28</v>
      </c>
      <c r="F1188">
        <v>6441</v>
      </c>
      <c r="G1188" s="96" t="s">
        <v>1055</v>
      </c>
      <c r="H1188" t="s">
        <v>28</v>
      </c>
      <c r="M1188" s="94"/>
    </row>
    <row r="1189" spans="1:13" x14ac:dyDescent="0.2">
      <c r="A1189" s="94">
        <v>6091</v>
      </c>
      <c r="B1189" t="s">
        <v>921</v>
      </c>
      <c r="C1189" t="s">
        <v>2202</v>
      </c>
      <c r="D1189" t="s">
        <v>28</v>
      </c>
      <c r="F1189">
        <v>6444</v>
      </c>
      <c r="G1189" s="96" t="s">
        <v>1055</v>
      </c>
      <c r="H1189" t="s">
        <v>28</v>
      </c>
      <c r="M1189" s="94"/>
    </row>
    <row r="1190" spans="1:13" x14ac:dyDescent="0.2">
      <c r="A1190" s="94">
        <v>6092</v>
      </c>
      <c r="B1190" t="s">
        <v>922</v>
      </c>
      <c r="C1190" t="s">
        <v>2202</v>
      </c>
      <c r="D1190" t="s">
        <v>28</v>
      </c>
      <c r="F1190">
        <v>6450</v>
      </c>
      <c r="G1190" s="96" t="s">
        <v>1055</v>
      </c>
      <c r="H1190" t="s">
        <v>28</v>
      </c>
      <c r="M1190" s="94"/>
    </row>
    <row r="1191" spans="1:13" x14ac:dyDescent="0.2">
      <c r="A1191" s="94">
        <v>6094</v>
      </c>
      <c r="B1191" t="s">
        <v>923</v>
      </c>
      <c r="C1191" t="s">
        <v>2202</v>
      </c>
      <c r="D1191" t="s">
        <v>28</v>
      </c>
      <c r="F1191">
        <v>6460</v>
      </c>
      <c r="G1191" s="96" t="s">
        <v>1055</v>
      </c>
      <c r="H1191" t="s">
        <v>28</v>
      </c>
      <c r="M1191" s="94"/>
    </row>
    <row r="1192" spans="1:13" x14ac:dyDescent="0.2">
      <c r="A1192" s="94">
        <v>6095</v>
      </c>
      <c r="B1192" t="s">
        <v>924</v>
      </c>
      <c r="C1192" t="s">
        <v>2202</v>
      </c>
      <c r="D1192" t="s">
        <v>28</v>
      </c>
      <c r="F1192">
        <v>6462</v>
      </c>
      <c r="G1192" s="96" t="s">
        <v>1055</v>
      </c>
      <c r="H1192" t="s">
        <v>28</v>
      </c>
      <c r="M1192" s="94"/>
    </row>
    <row r="1193" spans="1:13" x14ac:dyDescent="0.2">
      <c r="A1193" s="94">
        <v>6100</v>
      </c>
      <c r="B1193" t="s">
        <v>925</v>
      </c>
      <c r="C1193" t="s">
        <v>2202</v>
      </c>
      <c r="D1193" t="s">
        <v>28</v>
      </c>
      <c r="F1193">
        <v>6463</v>
      </c>
      <c r="G1193" s="96" t="s">
        <v>1055</v>
      </c>
      <c r="H1193" t="s">
        <v>28</v>
      </c>
      <c r="M1193" s="94"/>
    </row>
    <row r="1194" spans="1:13" x14ac:dyDescent="0.2">
      <c r="A1194" s="94">
        <v>6103</v>
      </c>
      <c r="B1194" t="s">
        <v>926</v>
      </c>
      <c r="C1194" t="s">
        <v>2202</v>
      </c>
      <c r="D1194" t="s">
        <v>28</v>
      </c>
      <c r="F1194">
        <v>6464</v>
      </c>
      <c r="G1194" s="96" t="s">
        <v>1055</v>
      </c>
      <c r="H1194" t="s">
        <v>28</v>
      </c>
      <c r="M1194" s="94"/>
    </row>
    <row r="1195" spans="1:13" x14ac:dyDescent="0.2">
      <c r="A1195" s="94">
        <v>6105</v>
      </c>
      <c r="B1195" t="s">
        <v>927</v>
      </c>
      <c r="C1195" t="s">
        <v>2202</v>
      </c>
      <c r="D1195" t="s">
        <v>28</v>
      </c>
      <c r="F1195">
        <v>6465</v>
      </c>
      <c r="G1195" s="96" t="s">
        <v>1055</v>
      </c>
      <c r="H1195" t="s">
        <v>28</v>
      </c>
      <c r="M1195" s="94"/>
    </row>
    <row r="1196" spans="1:13" x14ac:dyDescent="0.2">
      <c r="A1196" s="94">
        <v>6108</v>
      </c>
      <c r="B1196" t="s">
        <v>928</v>
      </c>
      <c r="C1196" t="s">
        <v>2202</v>
      </c>
      <c r="D1196" t="s">
        <v>28</v>
      </c>
      <c r="F1196">
        <v>6471</v>
      </c>
      <c r="G1196" s="96" t="s">
        <v>1055</v>
      </c>
      <c r="H1196" t="s">
        <v>28</v>
      </c>
      <c r="M1196" s="94"/>
    </row>
    <row r="1197" spans="1:13" x14ac:dyDescent="0.2">
      <c r="A1197" s="94">
        <v>6111</v>
      </c>
      <c r="B1197" t="s">
        <v>929</v>
      </c>
      <c r="C1197" t="s">
        <v>2202</v>
      </c>
      <c r="D1197" t="s">
        <v>28</v>
      </c>
      <c r="F1197">
        <v>6473</v>
      </c>
      <c r="G1197" s="96" t="s">
        <v>1055</v>
      </c>
      <c r="H1197" t="s">
        <v>28</v>
      </c>
      <c r="M1197" s="94"/>
    </row>
    <row r="1198" spans="1:13" x14ac:dyDescent="0.2">
      <c r="A1198" s="94">
        <v>6112</v>
      </c>
      <c r="B1198" t="s">
        <v>930</v>
      </c>
      <c r="C1198" t="s">
        <v>2202</v>
      </c>
      <c r="D1198" t="s">
        <v>28</v>
      </c>
      <c r="F1198">
        <v>6474</v>
      </c>
      <c r="G1198" s="96" t="s">
        <v>1055</v>
      </c>
      <c r="H1198" t="s">
        <v>28</v>
      </c>
      <c r="M1198" s="94"/>
    </row>
    <row r="1199" spans="1:13" x14ac:dyDescent="0.2">
      <c r="A1199" s="94">
        <v>6113</v>
      </c>
      <c r="B1199" t="s">
        <v>931</v>
      </c>
      <c r="C1199" t="s">
        <v>2202</v>
      </c>
      <c r="D1199" t="s">
        <v>28</v>
      </c>
      <c r="F1199">
        <v>6481</v>
      </c>
      <c r="G1199" s="96" t="s">
        <v>1055</v>
      </c>
      <c r="H1199" t="s">
        <v>28</v>
      </c>
      <c r="M1199" s="94"/>
    </row>
    <row r="1200" spans="1:13" x14ac:dyDescent="0.2">
      <c r="A1200" s="94">
        <v>6114</v>
      </c>
      <c r="B1200" t="s">
        <v>932</v>
      </c>
      <c r="C1200" t="s">
        <v>2202</v>
      </c>
      <c r="D1200" t="s">
        <v>28</v>
      </c>
      <c r="F1200">
        <v>6491</v>
      </c>
      <c r="G1200" s="96" t="s">
        <v>1065</v>
      </c>
      <c r="H1200" t="s">
        <v>28</v>
      </c>
      <c r="M1200" s="94"/>
    </row>
    <row r="1201" spans="1:13" x14ac:dyDescent="0.2">
      <c r="A1201" s="94">
        <v>6115</v>
      </c>
      <c r="B1201" t="s">
        <v>933</v>
      </c>
      <c r="C1201" t="s">
        <v>2202</v>
      </c>
      <c r="D1201" t="s">
        <v>28</v>
      </c>
      <c r="F1201">
        <v>6492</v>
      </c>
      <c r="G1201" s="96" t="s">
        <v>1055</v>
      </c>
      <c r="H1201" t="s">
        <v>28</v>
      </c>
      <c r="M1201" s="94"/>
    </row>
    <row r="1202" spans="1:13" x14ac:dyDescent="0.2">
      <c r="A1202" s="94">
        <v>6116</v>
      </c>
      <c r="B1202" t="s">
        <v>934</v>
      </c>
      <c r="C1202" t="s">
        <v>938</v>
      </c>
      <c r="D1202" t="s">
        <v>28</v>
      </c>
      <c r="F1202">
        <v>6493</v>
      </c>
      <c r="G1202" s="96" t="s">
        <v>1055</v>
      </c>
      <c r="H1202" t="s">
        <v>28</v>
      </c>
      <c r="M1202" s="94"/>
    </row>
    <row r="1203" spans="1:13" x14ac:dyDescent="0.2">
      <c r="A1203" s="94">
        <v>6121</v>
      </c>
      <c r="B1203" t="s">
        <v>935</v>
      </c>
      <c r="C1203" t="s">
        <v>2202</v>
      </c>
      <c r="D1203" t="s">
        <v>28</v>
      </c>
      <c r="F1203">
        <v>6500</v>
      </c>
      <c r="G1203" s="96" t="s">
        <v>1065</v>
      </c>
      <c r="H1203" t="s">
        <v>28</v>
      </c>
      <c r="M1203" s="94"/>
    </row>
    <row r="1204" spans="1:13" x14ac:dyDescent="0.2">
      <c r="A1204" s="94">
        <v>6122</v>
      </c>
      <c r="B1204" t="s">
        <v>936</v>
      </c>
      <c r="C1204" t="s">
        <v>2202</v>
      </c>
      <c r="D1204" t="s">
        <v>28</v>
      </c>
      <c r="F1204">
        <v>6511</v>
      </c>
      <c r="G1204" s="96" t="s">
        <v>1065</v>
      </c>
      <c r="H1204" t="s">
        <v>28</v>
      </c>
      <c r="M1204" s="94"/>
    </row>
    <row r="1205" spans="1:13" x14ac:dyDescent="0.2">
      <c r="A1205" s="94">
        <v>6123</v>
      </c>
      <c r="B1205" t="s">
        <v>937</v>
      </c>
      <c r="C1205" t="s">
        <v>938</v>
      </c>
      <c r="D1205" t="s">
        <v>28</v>
      </c>
      <c r="F1205">
        <v>6521</v>
      </c>
      <c r="G1205" s="96" t="s">
        <v>1065</v>
      </c>
      <c r="H1205" t="s">
        <v>28</v>
      </c>
      <c r="M1205" s="94"/>
    </row>
    <row r="1206" spans="1:13" x14ac:dyDescent="0.2">
      <c r="A1206" s="94">
        <v>6130</v>
      </c>
      <c r="B1206" t="s">
        <v>938</v>
      </c>
      <c r="C1206" t="s">
        <v>938</v>
      </c>
      <c r="D1206" t="s">
        <v>28</v>
      </c>
      <c r="F1206">
        <v>6522</v>
      </c>
      <c r="G1206" s="96" t="s">
        <v>1065</v>
      </c>
      <c r="H1206" t="s">
        <v>28</v>
      </c>
      <c r="M1206" s="94"/>
    </row>
    <row r="1207" spans="1:13" x14ac:dyDescent="0.2">
      <c r="A1207" s="94">
        <v>6133</v>
      </c>
      <c r="B1207" t="s">
        <v>939</v>
      </c>
      <c r="C1207" t="s">
        <v>938</v>
      </c>
      <c r="D1207" t="s">
        <v>28</v>
      </c>
      <c r="F1207">
        <v>6524</v>
      </c>
      <c r="G1207" s="96" t="s">
        <v>1065</v>
      </c>
      <c r="H1207" t="s">
        <v>28</v>
      </c>
      <c r="M1207" s="94"/>
    </row>
    <row r="1208" spans="1:13" x14ac:dyDescent="0.2">
      <c r="A1208" s="94">
        <v>6134</v>
      </c>
      <c r="B1208" t="s">
        <v>940</v>
      </c>
      <c r="C1208" t="s">
        <v>938</v>
      </c>
      <c r="D1208" t="s">
        <v>28</v>
      </c>
      <c r="F1208">
        <v>6525</v>
      </c>
      <c r="G1208" s="96" t="s">
        <v>1065</v>
      </c>
      <c r="H1208" t="s">
        <v>28</v>
      </c>
      <c r="M1208" s="94"/>
    </row>
    <row r="1209" spans="1:13" x14ac:dyDescent="0.2">
      <c r="A1209" s="94">
        <v>6135</v>
      </c>
      <c r="B1209" t="s">
        <v>941</v>
      </c>
      <c r="C1209" t="s">
        <v>938</v>
      </c>
      <c r="D1209" t="s">
        <v>28</v>
      </c>
      <c r="F1209">
        <v>6526</v>
      </c>
      <c r="G1209" s="96" t="s">
        <v>1065</v>
      </c>
      <c r="H1209" t="s">
        <v>28</v>
      </c>
      <c r="M1209" s="94"/>
    </row>
    <row r="1210" spans="1:13" x14ac:dyDescent="0.2">
      <c r="A1210" s="94">
        <v>6136</v>
      </c>
      <c r="B1210" t="s">
        <v>942</v>
      </c>
      <c r="C1210" t="s">
        <v>938</v>
      </c>
      <c r="D1210" t="s">
        <v>28</v>
      </c>
      <c r="F1210">
        <v>6527</v>
      </c>
      <c r="G1210" s="96" t="s">
        <v>1065</v>
      </c>
      <c r="H1210" t="s">
        <v>28</v>
      </c>
      <c r="M1210" s="94"/>
    </row>
    <row r="1211" spans="1:13" x14ac:dyDescent="0.2">
      <c r="A1211" s="94">
        <v>6141</v>
      </c>
      <c r="B1211" t="s">
        <v>943</v>
      </c>
      <c r="C1211" t="s">
        <v>2202</v>
      </c>
      <c r="D1211" t="s">
        <v>28</v>
      </c>
      <c r="F1211">
        <v>6528</v>
      </c>
      <c r="G1211" s="96" t="s">
        <v>1065</v>
      </c>
      <c r="H1211" t="s">
        <v>28</v>
      </c>
      <c r="M1211" s="94"/>
    </row>
    <row r="1212" spans="1:13" x14ac:dyDescent="0.2">
      <c r="A1212" s="94">
        <v>6142</v>
      </c>
      <c r="B1212" t="s">
        <v>944</v>
      </c>
      <c r="C1212" t="s">
        <v>2202</v>
      </c>
      <c r="D1212" t="s">
        <v>28</v>
      </c>
      <c r="F1212">
        <v>6531</v>
      </c>
      <c r="G1212" s="96" t="s">
        <v>1065</v>
      </c>
      <c r="H1212" t="s">
        <v>28</v>
      </c>
      <c r="M1212" s="94"/>
    </row>
    <row r="1213" spans="1:13" x14ac:dyDescent="0.2">
      <c r="A1213" s="94">
        <v>6143</v>
      </c>
      <c r="B1213" t="s">
        <v>945</v>
      </c>
      <c r="C1213" t="s">
        <v>2202</v>
      </c>
      <c r="D1213" t="s">
        <v>28</v>
      </c>
      <c r="F1213">
        <v>6532</v>
      </c>
      <c r="G1213" s="96" t="s">
        <v>1065</v>
      </c>
      <c r="H1213" t="s">
        <v>28</v>
      </c>
      <c r="M1213" s="94"/>
    </row>
    <row r="1214" spans="1:13" x14ac:dyDescent="0.2">
      <c r="A1214" s="94">
        <v>6143</v>
      </c>
      <c r="B1214" t="s">
        <v>1981</v>
      </c>
      <c r="C1214" t="s">
        <v>2202</v>
      </c>
      <c r="D1214" t="s">
        <v>28</v>
      </c>
      <c r="F1214">
        <v>6533</v>
      </c>
      <c r="G1214" s="96" t="s">
        <v>1065</v>
      </c>
      <c r="H1214" t="s">
        <v>28</v>
      </c>
      <c r="M1214" s="94"/>
    </row>
    <row r="1215" spans="1:13" x14ac:dyDescent="0.2">
      <c r="A1215" s="94">
        <v>6143</v>
      </c>
      <c r="B1215" t="s">
        <v>1982</v>
      </c>
      <c r="C1215" t="s">
        <v>2202</v>
      </c>
      <c r="D1215" t="s">
        <v>28</v>
      </c>
      <c r="F1215">
        <v>6534</v>
      </c>
      <c r="G1215" s="96" t="s">
        <v>1065</v>
      </c>
      <c r="H1215" t="s">
        <v>28</v>
      </c>
      <c r="M1215" s="94"/>
    </row>
    <row r="1216" spans="1:13" x14ac:dyDescent="0.2">
      <c r="A1216" s="94">
        <v>6145</v>
      </c>
      <c r="B1216" t="s">
        <v>946</v>
      </c>
      <c r="C1216" t="s">
        <v>2202</v>
      </c>
      <c r="D1216" t="s">
        <v>28</v>
      </c>
      <c r="F1216">
        <v>6541</v>
      </c>
      <c r="G1216" s="96" t="s">
        <v>1065</v>
      </c>
      <c r="H1216" t="s">
        <v>28</v>
      </c>
      <c r="M1216" s="94"/>
    </row>
    <row r="1217" spans="1:13" x14ac:dyDescent="0.2">
      <c r="A1217" s="94">
        <v>6150</v>
      </c>
      <c r="B1217" t="s">
        <v>1980</v>
      </c>
      <c r="C1217" t="s">
        <v>2202</v>
      </c>
      <c r="D1217" t="s">
        <v>28</v>
      </c>
      <c r="F1217">
        <v>6542</v>
      </c>
      <c r="G1217" s="96" t="s">
        <v>1065</v>
      </c>
      <c r="H1217" t="s">
        <v>28</v>
      </c>
      <c r="M1217" s="94"/>
    </row>
    <row r="1218" spans="1:13" x14ac:dyDescent="0.2">
      <c r="A1218" s="94">
        <v>6150</v>
      </c>
      <c r="B1218" t="s">
        <v>947</v>
      </c>
      <c r="C1218" t="s">
        <v>2202</v>
      </c>
      <c r="D1218" t="s">
        <v>28</v>
      </c>
      <c r="F1218">
        <v>6543</v>
      </c>
      <c r="G1218" s="96" t="s">
        <v>1065</v>
      </c>
      <c r="H1218" t="s">
        <v>28</v>
      </c>
      <c r="M1218" s="94"/>
    </row>
    <row r="1219" spans="1:13" x14ac:dyDescent="0.2">
      <c r="A1219" s="94">
        <v>6152</v>
      </c>
      <c r="B1219" t="s">
        <v>948</v>
      </c>
      <c r="C1219" t="s">
        <v>2202</v>
      </c>
      <c r="D1219" t="s">
        <v>28</v>
      </c>
      <c r="F1219">
        <v>6544</v>
      </c>
      <c r="G1219" s="96" t="s">
        <v>1065</v>
      </c>
      <c r="H1219" t="s">
        <v>28</v>
      </c>
      <c r="M1219" s="94"/>
    </row>
    <row r="1220" spans="1:13" x14ac:dyDescent="0.2">
      <c r="A1220" s="94">
        <v>6154</v>
      </c>
      <c r="B1220" t="s">
        <v>1985</v>
      </c>
      <c r="C1220" t="s">
        <v>2202</v>
      </c>
      <c r="D1220" t="s">
        <v>28</v>
      </c>
      <c r="F1220">
        <v>6551</v>
      </c>
      <c r="G1220" s="96" t="s">
        <v>1065</v>
      </c>
      <c r="H1220" t="s">
        <v>28</v>
      </c>
      <c r="M1220" s="94"/>
    </row>
    <row r="1221" spans="1:13" x14ac:dyDescent="0.2">
      <c r="A1221" s="94">
        <v>6154</v>
      </c>
      <c r="B1221" t="s">
        <v>1986</v>
      </c>
      <c r="C1221" t="s">
        <v>2202</v>
      </c>
      <c r="D1221" t="s">
        <v>28</v>
      </c>
      <c r="F1221">
        <v>6552</v>
      </c>
      <c r="G1221" s="96" t="s">
        <v>1065</v>
      </c>
      <c r="H1221" t="s">
        <v>28</v>
      </c>
      <c r="M1221" s="94"/>
    </row>
    <row r="1222" spans="1:13" x14ac:dyDescent="0.2">
      <c r="A1222" s="94">
        <v>6156</v>
      </c>
      <c r="B1222" t="s">
        <v>949</v>
      </c>
      <c r="C1222" t="s">
        <v>2202</v>
      </c>
      <c r="D1222" t="s">
        <v>28</v>
      </c>
      <c r="F1222">
        <v>6553</v>
      </c>
      <c r="G1222" s="96" t="s">
        <v>1065</v>
      </c>
      <c r="H1222" t="s">
        <v>28</v>
      </c>
      <c r="M1222" s="94"/>
    </row>
    <row r="1223" spans="1:13" x14ac:dyDescent="0.2">
      <c r="A1223" s="94">
        <v>6157</v>
      </c>
      <c r="B1223" t="s">
        <v>950</v>
      </c>
      <c r="C1223" t="s">
        <v>2202</v>
      </c>
      <c r="D1223" t="s">
        <v>28</v>
      </c>
      <c r="F1223">
        <v>6555</v>
      </c>
      <c r="G1223" s="96" t="s">
        <v>1065</v>
      </c>
      <c r="H1223" t="s">
        <v>28</v>
      </c>
      <c r="M1223" s="94"/>
    </row>
    <row r="1224" spans="1:13" x14ac:dyDescent="0.2">
      <c r="A1224" s="94">
        <v>6161</v>
      </c>
      <c r="B1224" t="s">
        <v>951</v>
      </c>
      <c r="C1224" t="s">
        <v>2202</v>
      </c>
      <c r="D1224" t="s">
        <v>28</v>
      </c>
      <c r="F1224">
        <v>6561</v>
      </c>
      <c r="G1224" s="96" t="s">
        <v>1065</v>
      </c>
      <c r="H1224" t="s">
        <v>28</v>
      </c>
      <c r="M1224" s="94"/>
    </row>
    <row r="1225" spans="1:13" x14ac:dyDescent="0.2">
      <c r="A1225" s="94">
        <v>6162</v>
      </c>
      <c r="B1225" t="s">
        <v>952</v>
      </c>
      <c r="C1225" t="s">
        <v>2202</v>
      </c>
      <c r="D1225" t="s">
        <v>28</v>
      </c>
      <c r="F1225">
        <v>6563</v>
      </c>
      <c r="G1225" s="96" t="s">
        <v>1065</v>
      </c>
      <c r="H1225" t="s">
        <v>28</v>
      </c>
      <c r="M1225" s="94"/>
    </row>
    <row r="1226" spans="1:13" x14ac:dyDescent="0.2">
      <c r="A1226" s="94">
        <v>6165</v>
      </c>
      <c r="B1226" t="s">
        <v>953</v>
      </c>
      <c r="C1226" t="s">
        <v>2202</v>
      </c>
      <c r="D1226" t="s">
        <v>28</v>
      </c>
      <c r="F1226">
        <v>6571</v>
      </c>
      <c r="G1226" s="96" t="s">
        <v>1065</v>
      </c>
      <c r="H1226" t="s">
        <v>28</v>
      </c>
      <c r="M1226" s="94"/>
    </row>
    <row r="1227" spans="1:13" x14ac:dyDescent="0.2">
      <c r="A1227" s="94">
        <v>6166</v>
      </c>
      <c r="B1227" t="s">
        <v>954</v>
      </c>
      <c r="C1227" t="s">
        <v>2202</v>
      </c>
      <c r="D1227" t="s">
        <v>28</v>
      </c>
      <c r="F1227">
        <v>6572</v>
      </c>
      <c r="G1227" s="96" t="s">
        <v>1065</v>
      </c>
      <c r="H1227" t="s">
        <v>28</v>
      </c>
      <c r="M1227" s="94"/>
    </row>
    <row r="1228" spans="1:13" x14ac:dyDescent="0.2">
      <c r="A1228" s="94">
        <v>6167</v>
      </c>
      <c r="B1228" t="s">
        <v>955</v>
      </c>
      <c r="C1228" t="s">
        <v>2202</v>
      </c>
      <c r="D1228" t="s">
        <v>28</v>
      </c>
      <c r="F1228">
        <v>6574</v>
      </c>
      <c r="G1228" s="96" t="s">
        <v>1065</v>
      </c>
      <c r="H1228" t="s">
        <v>28</v>
      </c>
      <c r="M1228" s="94"/>
    </row>
    <row r="1229" spans="1:13" x14ac:dyDescent="0.2">
      <c r="A1229" s="94">
        <v>6170</v>
      </c>
      <c r="B1229" t="s">
        <v>956</v>
      </c>
      <c r="C1229" t="s">
        <v>2202</v>
      </c>
      <c r="D1229" t="s">
        <v>28</v>
      </c>
      <c r="F1229">
        <v>6580</v>
      </c>
      <c r="G1229" s="96" t="s">
        <v>1065</v>
      </c>
      <c r="H1229" t="s">
        <v>28</v>
      </c>
      <c r="M1229" s="94"/>
    </row>
    <row r="1230" spans="1:13" x14ac:dyDescent="0.2">
      <c r="A1230" s="94">
        <v>6173</v>
      </c>
      <c r="B1230" t="s">
        <v>957</v>
      </c>
      <c r="C1230" t="s">
        <v>2202</v>
      </c>
      <c r="D1230" t="s">
        <v>28</v>
      </c>
      <c r="F1230">
        <v>6591</v>
      </c>
      <c r="G1230" s="96" t="s">
        <v>1065</v>
      </c>
      <c r="H1230" t="s">
        <v>28</v>
      </c>
      <c r="M1230" s="94"/>
    </row>
    <row r="1231" spans="1:13" x14ac:dyDescent="0.2">
      <c r="A1231" s="94">
        <v>6175</v>
      </c>
      <c r="B1231" t="s">
        <v>958</v>
      </c>
      <c r="C1231" t="s">
        <v>2202</v>
      </c>
      <c r="D1231" t="s">
        <v>28</v>
      </c>
      <c r="F1231">
        <v>6600</v>
      </c>
      <c r="G1231" s="96" t="s">
        <v>1092</v>
      </c>
      <c r="H1231" t="s">
        <v>28</v>
      </c>
      <c r="M1231" s="94"/>
    </row>
    <row r="1232" spans="1:13" x14ac:dyDescent="0.2">
      <c r="A1232" s="94">
        <v>6176</v>
      </c>
      <c r="B1232" t="s">
        <v>959</v>
      </c>
      <c r="C1232" t="s">
        <v>2202</v>
      </c>
      <c r="D1232" t="s">
        <v>28</v>
      </c>
      <c r="F1232">
        <v>6604</v>
      </c>
      <c r="G1232" s="96" t="s">
        <v>1092</v>
      </c>
      <c r="H1232" t="s">
        <v>28</v>
      </c>
      <c r="M1232" s="94"/>
    </row>
    <row r="1233" spans="1:13" x14ac:dyDescent="0.2">
      <c r="A1233" s="94">
        <v>6178</v>
      </c>
      <c r="B1233" t="s">
        <v>960</v>
      </c>
      <c r="C1233" t="s">
        <v>2202</v>
      </c>
      <c r="D1233" t="s">
        <v>28</v>
      </c>
      <c r="F1233">
        <v>6610</v>
      </c>
      <c r="G1233" s="96" t="s">
        <v>1092</v>
      </c>
      <c r="H1233" t="s">
        <v>28</v>
      </c>
      <c r="M1233" s="94"/>
    </row>
    <row r="1234" spans="1:13" x14ac:dyDescent="0.2">
      <c r="A1234" s="94">
        <v>6179</v>
      </c>
      <c r="B1234" t="s">
        <v>961</v>
      </c>
      <c r="C1234" t="s">
        <v>2202</v>
      </c>
      <c r="D1234" t="s">
        <v>28</v>
      </c>
      <c r="F1234">
        <v>6611</v>
      </c>
      <c r="G1234" s="96" t="s">
        <v>1092</v>
      </c>
      <c r="H1234" t="s">
        <v>28</v>
      </c>
      <c r="M1234" s="94"/>
    </row>
    <row r="1235" spans="1:13" x14ac:dyDescent="0.2">
      <c r="A1235" s="94">
        <v>6181</v>
      </c>
      <c r="B1235" t="s">
        <v>962</v>
      </c>
      <c r="C1235" t="s">
        <v>2202</v>
      </c>
      <c r="D1235" t="s">
        <v>28</v>
      </c>
      <c r="F1235">
        <v>6621</v>
      </c>
      <c r="G1235" s="96" t="s">
        <v>1092</v>
      </c>
      <c r="H1235" t="s">
        <v>28</v>
      </c>
      <c r="M1235" s="94"/>
    </row>
    <row r="1236" spans="1:13" x14ac:dyDescent="0.2">
      <c r="A1236" s="94">
        <v>6182</v>
      </c>
      <c r="B1236" t="s">
        <v>963</v>
      </c>
      <c r="C1236" t="s">
        <v>2202</v>
      </c>
      <c r="D1236" t="s">
        <v>28</v>
      </c>
      <c r="F1236">
        <v>6622</v>
      </c>
      <c r="G1236" s="96" t="s">
        <v>1092</v>
      </c>
      <c r="H1236" t="s">
        <v>28</v>
      </c>
      <c r="M1236" s="94"/>
    </row>
    <row r="1237" spans="1:13" x14ac:dyDescent="0.2">
      <c r="A1237" s="94">
        <v>6184</v>
      </c>
      <c r="B1237" t="s">
        <v>1984</v>
      </c>
      <c r="C1237" t="s">
        <v>2202</v>
      </c>
      <c r="D1237" t="s">
        <v>28</v>
      </c>
      <c r="F1237">
        <v>6623</v>
      </c>
      <c r="G1237" s="96" t="s">
        <v>1092</v>
      </c>
      <c r="H1237" t="s">
        <v>28</v>
      </c>
      <c r="M1237" s="94"/>
    </row>
    <row r="1238" spans="1:13" x14ac:dyDescent="0.2">
      <c r="A1238" s="94">
        <v>6200</v>
      </c>
      <c r="B1238" t="s">
        <v>964</v>
      </c>
      <c r="C1238" t="s">
        <v>938</v>
      </c>
      <c r="D1238" t="s">
        <v>28</v>
      </c>
      <c r="F1238">
        <v>6631</v>
      </c>
      <c r="G1238" s="96" t="s">
        <v>1092</v>
      </c>
      <c r="H1238" t="s">
        <v>28</v>
      </c>
      <c r="M1238" s="94"/>
    </row>
    <row r="1239" spans="1:13" x14ac:dyDescent="0.2">
      <c r="A1239" s="94">
        <v>6210</v>
      </c>
      <c r="B1239" t="s">
        <v>965</v>
      </c>
      <c r="C1239" t="s">
        <v>938</v>
      </c>
      <c r="D1239" t="s">
        <v>28</v>
      </c>
      <c r="F1239">
        <v>6632</v>
      </c>
      <c r="G1239" s="96" t="s">
        <v>1092</v>
      </c>
      <c r="H1239" t="s">
        <v>28</v>
      </c>
      <c r="M1239" s="94"/>
    </row>
    <row r="1240" spans="1:13" x14ac:dyDescent="0.2">
      <c r="A1240" s="94">
        <v>6212</v>
      </c>
      <c r="B1240" t="s">
        <v>2005</v>
      </c>
      <c r="C1240" t="s">
        <v>938</v>
      </c>
      <c r="D1240" t="s">
        <v>28</v>
      </c>
      <c r="F1240">
        <v>6633</v>
      </c>
      <c r="G1240" s="96" t="s">
        <v>1092</v>
      </c>
      <c r="H1240" t="s">
        <v>28</v>
      </c>
      <c r="M1240" s="94"/>
    </row>
    <row r="1241" spans="1:13" x14ac:dyDescent="0.2">
      <c r="A1241" s="94">
        <v>6215</v>
      </c>
      <c r="B1241" t="s">
        <v>966</v>
      </c>
      <c r="C1241" t="s">
        <v>938</v>
      </c>
      <c r="D1241" t="s">
        <v>28</v>
      </c>
      <c r="F1241">
        <v>6642</v>
      </c>
      <c r="G1241" s="96" t="s">
        <v>1092</v>
      </c>
      <c r="H1241" t="s">
        <v>28</v>
      </c>
      <c r="M1241" s="94"/>
    </row>
    <row r="1242" spans="1:13" x14ac:dyDescent="0.2">
      <c r="A1242" s="94">
        <v>6215</v>
      </c>
      <c r="B1242" t="s">
        <v>2009</v>
      </c>
      <c r="C1242" t="s">
        <v>938</v>
      </c>
      <c r="D1242" t="s">
        <v>28</v>
      </c>
      <c r="F1242">
        <v>6644</v>
      </c>
      <c r="G1242" s="96" t="s">
        <v>1092</v>
      </c>
      <c r="H1242" t="s">
        <v>28</v>
      </c>
      <c r="M1242" s="94"/>
    </row>
    <row r="1243" spans="1:13" x14ac:dyDescent="0.2">
      <c r="A1243" s="94">
        <v>6220</v>
      </c>
      <c r="B1243" t="s">
        <v>2192</v>
      </c>
      <c r="C1243" t="s">
        <v>938</v>
      </c>
      <c r="D1243" t="s">
        <v>28</v>
      </c>
      <c r="F1243">
        <v>6645</v>
      </c>
      <c r="G1243" s="96" t="s">
        <v>1092</v>
      </c>
      <c r="H1243" t="s">
        <v>28</v>
      </c>
      <c r="M1243" s="94"/>
    </row>
    <row r="1244" spans="1:13" x14ac:dyDescent="0.2">
      <c r="A1244" s="94">
        <v>6222</v>
      </c>
      <c r="B1244" t="s">
        <v>967</v>
      </c>
      <c r="C1244" t="s">
        <v>938</v>
      </c>
      <c r="D1244" t="s">
        <v>28</v>
      </c>
      <c r="F1244">
        <v>6646</v>
      </c>
      <c r="G1244" s="96" t="s">
        <v>1092</v>
      </c>
      <c r="H1244" t="s">
        <v>28</v>
      </c>
      <c r="M1244" s="94"/>
    </row>
    <row r="1245" spans="1:13" x14ac:dyDescent="0.2">
      <c r="A1245" s="94">
        <v>6230</v>
      </c>
      <c r="B1245" t="s">
        <v>968</v>
      </c>
      <c r="C1245" t="s">
        <v>1006</v>
      </c>
      <c r="D1245" t="s">
        <v>28</v>
      </c>
      <c r="F1245">
        <v>6647</v>
      </c>
      <c r="G1245" s="96" t="s">
        <v>1092</v>
      </c>
      <c r="H1245" t="s">
        <v>28</v>
      </c>
      <c r="M1245" s="94"/>
    </row>
    <row r="1246" spans="1:13" x14ac:dyDescent="0.2">
      <c r="A1246" s="94">
        <v>6232</v>
      </c>
      <c r="B1246" t="s">
        <v>969</v>
      </c>
      <c r="C1246" t="s">
        <v>1006</v>
      </c>
      <c r="D1246" t="s">
        <v>28</v>
      </c>
      <c r="F1246">
        <v>6650</v>
      </c>
      <c r="G1246" s="96" t="s">
        <v>1092</v>
      </c>
      <c r="H1246" t="s">
        <v>28</v>
      </c>
      <c r="M1246" s="94"/>
    </row>
    <row r="1247" spans="1:13" x14ac:dyDescent="0.2">
      <c r="A1247" s="94">
        <v>6233</v>
      </c>
      <c r="B1247" t="s">
        <v>970</v>
      </c>
      <c r="C1247" t="s">
        <v>1006</v>
      </c>
      <c r="D1247" t="s">
        <v>28</v>
      </c>
      <c r="F1247">
        <v>6651</v>
      </c>
      <c r="G1247" s="96" t="s">
        <v>1092</v>
      </c>
      <c r="H1247" t="s">
        <v>28</v>
      </c>
      <c r="M1247" s="94"/>
    </row>
    <row r="1248" spans="1:13" x14ac:dyDescent="0.2">
      <c r="A1248" s="94">
        <v>6234</v>
      </c>
      <c r="B1248" t="s">
        <v>971</v>
      </c>
      <c r="C1248" t="s">
        <v>1006</v>
      </c>
      <c r="D1248" t="s">
        <v>28</v>
      </c>
      <c r="F1248">
        <v>6652</v>
      </c>
      <c r="G1248" s="96" t="s">
        <v>1092</v>
      </c>
      <c r="H1248" t="s">
        <v>28</v>
      </c>
      <c r="M1248" s="94"/>
    </row>
    <row r="1249" spans="1:13" x14ac:dyDescent="0.2">
      <c r="A1249" s="94">
        <v>6235</v>
      </c>
      <c r="B1249" t="s">
        <v>972</v>
      </c>
      <c r="C1249" t="s">
        <v>1006</v>
      </c>
      <c r="D1249" t="s">
        <v>28</v>
      </c>
      <c r="F1249">
        <v>6653</v>
      </c>
      <c r="G1249" s="96" t="s">
        <v>1092</v>
      </c>
      <c r="H1249" t="s">
        <v>28</v>
      </c>
      <c r="M1249" s="94"/>
    </row>
    <row r="1250" spans="1:13" x14ac:dyDescent="0.2">
      <c r="A1250" s="94">
        <v>6236</v>
      </c>
      <c r="B1250" t="s">
        <v>973</v>
      </c>
      <c r="C1250" t="s">
        <v>1006</v>
      </c>
      <c r="D1250" t="s">
        <v>28</v>
      </c>
      <c r="F1250">
        <v>6654</v>
      </c>
      <c r="G1250" s="96" t="s">
        <v>1092</v>
      </c>
      <c r="H1250" t="s">
        <v>28</v>
      </c>
      <c r="M1250" s="94"/>
    </row>
    <row r="1251" spans="1:13" x14ac:dyDescent="0.2">
      <c r="A1251" s="94">
        <v>6240</v>
      </c>
      <c r="B1251" t="s">
        <v>974</v>
      </c>
      <c r="C1251" t="s">
        <v>1006</v>
      </c>
      <c r="D1251" t="s">
        <v>28</v>
      </c>
      <c r="F1251">
        <v>6655</v>
      </c>
      <c r="G1251" s="96" t="s">
        <v>1092</v>
      </c>
      <c r="H1251" t="s">
        <v>28</v>
      </c>
      <c r="M1251" s="94"/>
    </row>
    <row r="1252" spans="1:13" x14ac:dyDescent="0.2">
      <c r="A1252" s="94">
        <v>6241</v>
      </c>
      <c r="B1252" t="s">
        <v>975</v>
      </c>
      <c r="C1252" t="s">
        <v>1006</v>
      </c>
      <c r="D1252" t="s">
        <v>28</v>
      </c>
      <c r="F1252">
        <v>6670</v>
      </c>
      <c r="G1252" s="96" t="s">
        <v>1092</v>
      </c>
      <c r="H1252" t="s">
        <v>28</v>
      </c>
      <c r="M1252" s="94"/>
    </row>
    <row r="1253" spans="1:13" x14ac:dyDescent="0.2">
      <c r="A1253" s="94">
        <v>6250</v>
      </c>
      <c r="B1253" t="s">
        <v>976</v>
      </c>
      <c r="C1253" t="s">
        <v>1006</v>
      </c>
      <c r="D1253" t="s">
        <v>28</v>
      </c>
      <c r="F1253">
        <v>6671</v>
      </c>
      <c r="G1253" s="96" t="s">
        <v>1092</v>
      </c>
      <c r="H1253" t="s">
        <v>28</v>
      </c>
      <c r="M1253" s="94"/>
    </row>
    <row r="1254" spans="1:13" x14ac:dyDescent="0.2">
      <c r="A1254" s="94">
        <v>6252</v>
      </c>
      <c r="B1254" t="s">
        <v>977</v>
      </c>
      <c r="C1254" t="s">
        <v>1006</v>
      </c>
      <c r="D1254" t="s">
        <v>28</v>
      </c>
      <c r="F1254">
        <v>6672</v>
      </c>
      <c r="G1254" s="96" t="s">
        <v>1092</v>
      </c>
      <c r="H1254" t="s">
        <v>28</v>
      </c>
      <c r="M1254" s="94"/>
    </row>
    <row r="1255" spans="1:13" x14ac:dyDescent="0.2">
      <c r="A1255" s="94">
        <v>6260</v>
      </c>
      <c r="B1255" t="s">
        <v>978</v>
      </c>
      <c r="C1255" t="s">
        <v>938</v>
      </c>
      <c r="D1255" t="s">
        <v>28</v>
      </c>
      <c r="F1255">
        <v>6673</v>
      </c>
      <c r="G1255" s="96" t="s">
        <v>1092</v>
      </c>
      <c r="H1255" t="s">
        <v>28</v>
      </c>
      <c r="M1255" s="94"/>
    </row>
    <row r="1256" spans="1:13" x14ac:dyDescent="0.2">
      <c r="A1256" s="94">
        <v>6261</v>
      </c>
      <c r="B1256" t="s">
        <v>979</v>
      </c>
      <c r="C1256" t="s">
        <v>938</v>
      </c>
      <c r="D1256" t="s">
        <v>28</v>
      </c>
      <c r="F1256">
        <v>6675</v>
      </c>
      <c r="G1256" s="96" t="s">
        <v>1092</v>
      </c>
      <c r="H1256" t="s">
        <v>28</v>
      </c>
      <c r="M1256" s="94"/>
    </row>
    <row r="1257" spans="1:13" x14ac:dyDescent="0.2">
      <c r="A1257" s="94">
        <v>6262</v>
      </c>
      <c r="B1257" t="s">
        <v>980</v>
      </c>
      <c r="C1257" t="s">
        <v>938</v>
      </c>
      <c r="D1257" t="s">
        <v>28</v>
      </c>
      <c r="F1257">
        <v>6677</v>
      </c>
      <c r="G1257" s="96" t="s">
        <v>1092</v>
      </c>
      <c r="H1257" t="s">
        <v>28</v>
      </c>
      <c r="M1257" s="94"/>
    </row>
    <row r="1258" spans="1:13" x14ac:dyDescent="0.2">
      <c r="A1258" s="94">
        <v>6263</v>
      </c>
      <c r="B1258" t="s">
        <v>981</v>
      </c>
      <c r="C1258" t="s">
        <v>938</v>
      </c>
      <c r="D1258" t="s">
        <v>28</v>
      </c>
      <c r="F1258">
        <v>6682</v>
      </c>
      <c r="G1258" s="96" t="s">
        <v>1092</v>
      </c>
      <c r="H1258" t="s">
        <v>28</v>
      </c>
      <c r="M1258" s="94"/>
    </row>
    <row r="1259" spans="1:13" x14ac:dyDescent="0.2">
      <c r="A1259" s="94">
        <v>6264</v>
      </c>
      <c r="B1259" t="s">
        <v>982</v>
      </c>
      <c r="C1259" t="s">
        <v>938</v>
      </c>
      <c r="D1259" t="s">
        <v>28</v>
      </c>
      <c r="F1259">
        <v>6691</v>
      </c>
      <c r="G1259" s="96" t="s">
        <v>1092</v>
      </c>
      <c r="H1259" t="s">
        <v>28</v>
      </c>
      <c r="M1259" s="94"/>
    </row>
    <row r="1260" spans="1:13" x14ac:dyDescent="0.2">
      <c r="A1260" s="94">
        <v>6265</v>
      </c>
      <c r="B1260" t="s">
        <v>983</v>
      </c>
      <c r="C1260" t="s">
        <v>938</v>
      </c>
      <c r="D1260" t="s">
        <v>28</v>
      </c>
      <c r="F1260">
        <v>6700</v>
      </c>
      <c r="G1260" s="96" t="s">
        <v>1120</v>
      </c>
      <c r="H1260" t="s">
        <v>50</v>
      </c>
      <c r="M1260" s="94"/>
    </row>
    <row r="1261" spans="1:13" x14ac:dyDescent="0.2">
      <c r="A1261" s="94">
        <v>6271</v>
      </c>
      <c r="B1261" t="s">
        <v>984</v>
      </c>
      <c r="C1261" t="s">
        <v>938</v>
      </c>
      <c r="D1261" t="s">
        <v>28</v>
      </c>
      <c r="F1261">
        <v>6706</v>
      </c>
      <c r="G1261" s="96" t="s">
        <v>1120</v>
      </c>
      <c r="H1261" t="s">
        <v>50</v>
      </c>
      <c r="M1261" s="94"/>
    </row>
    <row r="1262" spans="1:13" x14ac:dyDescent="0.2">
      <c r="A1262" s="94">
        <v>6272</v>
      </c>
      <c r="B1262" t="s">
        <v>985</v>
      </c>
      <c r="C1262" t="s">
        <v>938</v>
      </c>
      <c r="D1262" t="s">
        <v>28</v>
      </c>
      <c r="F1262">
        <v>6707</v>
      </c>
      <c r="G1262" s="96" t="s">
        <v>1120</v>
      </c>
      <c r="H1262" t="s">
        <v>50</v>
      </c>
      <c r="M1262" s="94"/>
    </row>
    <row r="1263" spans="1:13" x14ac:dyDescent="0.2">
      <c r="A1263" s="94">
        <v>6273</v>
      </c>
      <c r="B1263" t="s">
        <v>986</v>
      </c>
      <c r="C1263" t="s">
        <v>938</v>
      </c>
      <c r="D1263" t="s">
        <v>28</v>
      </c>
      <c r="F1263">
        <v>6708</v>
      </c>
      <c r="G1263" s="96" t="s">
        <v>1120</v>
      </c>
      <c r="H1263" t="s">
        <v>50</v>
      </c>
      <c r="M1263" s="94"/>
    </row>
    <row r="1264" spans="1:13" x14ac:dyDescent="0.2">
      <c r="A1264" s="94">
        <v>6274</v>
      </c>
      <c r="B1264" t="s">
        <v>2003</v>
      </c>
      <c r="C1264" t="s">
        <v>938</v>
      </c>
      <c r="D1264" t="s">
        <v>28</v>
      </c>
      <c r="F1264">
        <v>6710</v>
      </c>
      <c r="G1264" s="96" t="s">
        <v>1120</v>
      </c>
      <c r="H1264" t="s">
        <v>50</v>
      </c>
      <c r="M1264" s="94"/>
    </row>
    <row r="1265" spans="1:13" x14ac:dyDescent="0.2">
      <c r="A1265" s="94">
        <v>6275</v>
      </c>
      <c r="B1265" t="s">
        <v>987</v>
      </c>
      <c r="C1265" t="s">
        <v>938</v>
      </c>
      <c r="D1265" t="s">
        <v>28</v>
      </c>
      <c r="F1265">
        <v>6712</v>
      </c>
      <c r="G1265" s="96" t="s">
        <v>1120</v>
      </c>
      <c r="H1265" t="s">
        <v>50</v>
      </c>
      <c r="M1265" s="94"/>
    </row>
    <row r="1266" spans="1:13" x14ac:dyDescent="0.2">
      <c r="A1266" s="94">
        <v>6275</v>
      </c>
      <c r="B1266" t="s">
        <v>988</v>
      </c>
      <c r="C1266" t="s">
        <v>938</v>
      </c>
      <c r="D1266" t="s">
        <v>28</v>
      </c>
      <c r="F1266">
        <v>6713</v>
      </c>
      <c r="G1266" s="96" t="s">
        <v>1120</v>
      </c>
      <c r="H1266" t="s">
        <v>50</v>
      </c>
      <c r="M1266" s="94"/>
    </row>
    <row r="1267" spans="1:13" x14ac:dyDescent="0.2">
      <c r="A1267" s="94">
        <v>6277</v>
      </c>
      <c r="B1267" t="s">
        <v>989</v>
      </c>
      <c r="C1267" t="s">
        <v>938</v>
      </c>
      <c r="D1267" t="s">
        <v>28</v>
      </c>
      <c r="F1267">
        <v>6714</v>
      </c>
      <c r="G1267" s="96" t="s">
        <v>1120</v>
      </c>
      <c r="H1267" t="s">
        <v>50</v>
      </c>
      <c r="M1267" s="94"/>
    </row>
    <row r="1268" spans="1:13" x14ac:dyDescent="0.2">
      <c r="A1268" s="94">
        <v>6278</v>
      </c>
      <c r="B1268" t="s">
        <v>990</v>
      </c>
      <c r="C1268" t="s">
        <v>938</v>
      </c>
      <c r="D1268" t="s">
        <v>28</v>
      </c>
      <c r="F1268">
        <v>6719</v>
      </c>
      <c r="G1268" s="96" t="s">
        <v>1120</v>
      </c>
      <c r="H1268" t="s">
        <v>50</v>
      </c>
      <c r="M1268" s="94"/>
    </row>
    <row r="1269" spans="1:13" x14ac:dyDescent="0.2">
      <c r="A1269" s="94">
        <v>6280</v>
      </c>
      <c r="B1269" t="s">
        <v>2006</v>
      </c>
      <c r="C1269" t="s">
        <v>938</v>
      </c>
      <c r="D1269" t="s">
        <v>28</v>
      </c>
      <c r="F1269">
        <v>6721</v>
      </c>
      <c r="G1269" s="96" t="s">
        <v>1120</v>
      </c>
      <c r="H1269" t="s">
        <v>50</v>
      </c>
      <c r="M1269" s="94"/>
    </row>
    <row r="1270" spans="1:13" x14ac:dyDescent="0.2">
      <c r="A1270" s="94">
        <v>6280</v>
      </c>
      <c r="B1270" t="s">
        <v>2007</v>
      </c>
      <c r="C1270" t="s">
        <v>938</v>
      </c>
      <c r="D1270" t="s">
        <v>28</v>
      </c>
      <c r="F1270">
        <v>6722</v>
      </c>
      <c r="G1270" s="96" t="s">
        <v>1120</v>
      </c>
      <c r="H1270" t="s">
        <v>50</v>
      </c>
      <c r="M1270" s="94"/>
    </row>
    <row r="1271" spans="1:13" x14ac:dyDescent="0.2">
      <c r="A1271" s="94">
        <v>6280</v>
      </c>
      <c r="B1271" t="s">
        <v>991</v>
      </c>
      <c r="C1271" t="s">
        <v>938</v>
      </c>
      <c r="D1271" t="s">
        <v>28</v>
      </c>
      <c r="F1271">
        <v>6723</v>
      </c>
      <c r="G1271" s="96" t="s">
        <v>1120</v>
      </c>
      <c r="H1271" t="s">
        <v>50</v>
      </c>
      <c r="M1271" s="94"/>
    </row>
    <row r="1272" spans="1:13" x14ac:dyDescent="0.2">
      <c r="A1272" s="94">
        <v>6281</v>
      </c>
      <c r="B1272" t="s">
        <v>992</v>
      </c>
      <c r="C1272" t="s">
        <v>938</v>
      </c>
      <c r="D1272" t="s">
        <v>28</v>
      </c>
      <c r="F1272">
        <v>6731</v>
      </c>
      <c r="G1272" s="96" t="s">
        <v>1120</v>
      </c>
      <c r="H1272" t="s">
        <v>50</v>
      </c>
      <c r="M1272" s="94"/>
    </row>
    <row r="1273" spans="1:13" x14ac:dyDescent="0.2">
      <c r="A1273" s="94">
        <v>6283</v>
      </c>
      <c r="B1273" t="s">
        <v>993</v>
      </c>
      <c r="C1273" t="s">
        <v>938</v>
      </c>
      <c r="D1273" t="s">
        <v>28</v>
      </c>
      <c r="F1273">
        <v>6733</v>
      </c>
      <c r="G1273" s="96" t="s">
        <v>1120</v>
      </c>
      <c r="H1273" t="s">
        <v>50</v>
      </c>
      <c r="M1273" s="94"/>
    </row>
    <row r="1274" spans="1:13" x14ac:dyDescent="0.2">
      <c r="A1274" s="94">
        <v>6283</v>
      </c>
      <c r="B1274" t="s">
        <v>2008</v>
      </c>
      <c r="C1274" t="s">
        <v>938</v>
      </c>
      <c r="D1274" t="s">
        <v>28</v>
      </c>
      <c r="F1274">
        <v>6741</v>
      </c>
      <c r="G1274" s="96" t="s">
        <v>1120</v>
      </c>
      <c r="H1274" t="s">
        <v>50</v>
      </c>
      <c r="M1274" s="94"/>
    </row>
    <row r="1275" spans="1:13" x14ac:dyDescent="0.2">
      <c r="A1275" s="94">
        <v>6284</v>
      </c>
      <c r="B1275" t="s">
        <v>994</v>
      </c>
      <c r="C1275" t="s">
        <v>938</v>
      </c>
      <c r="D1275" t="s">
        <v>28</v>
      </c>
      <c r="F1275">
        <v>6751</v>
      </c>
      <c r="G1275" s="96" t="s">
        <v>1120</v>
      </c>
      <c r="H1275" t="s">
        <v>50</v>
      </c>
      <c r="M1275" s="94"/>
    </row>
    <row r="1276" spans="1:13" x14ac:dyDescent="0.2">
      <c r="A1276" s="94">
        <v>6290</v>
      </c>
      <c r="B1276" t="s">
        <v>2004</v>
      </c>
      <c r="C1276" t="s">
        <v>938</v>
      </c>
      <c r="D1276" t="s">
        <v>28</v>
      </c>
      <c r="F1276">
        <v>6752</v>
      </c>
      <c r="G1276" s="96" t="s">
        <v>1120</v>
      </c>
      <c r="H1276" t="s">
        <v>50</v>
      </c>
      <c r="M1276" s="94"/>
    </row>
    <row r="1277" spans="1:13" x14ac:dyDescent="0.2">
      <c r="A1277" s="94">
        <v>6290</v>
      </c>
      <c r="B1277" t="s">
        <v>995</v>
      </c>
      <c r="C1277" t="s">
        <v>938</v>
      </c>
      <c r="D1277" t="s">
        <v>28</v>
      </c>
      <c r="F1277">
        <v>6754</v>
      </c>
      <c r="G1277" s="96" t="s">
        <v>1120</v>
      </c>
      <c r="H1277" t="s">
        <v>50</v>
      </c>
      <c r="M1277" s="94"/>
    </row>
    <row r="1278" spans="1:13" x14ac:dyDescent="0.2">
      <c r="A1278" s="94">
        <v>6292</v>
      </c>
      <c r="B1278" t="s">
        <v>996</v>
      </c>
      <c r="C1278" t="s">
        <v>938</v>
      </c>
      <c r="D1278" t="s">
        <v>28</v>
      </c>
      <c r="F1278">
        <v>6764</v>
      </c>
      <c r="G1278" s="96" t="s">
        <v>1120</v>
      </c>
      <c r="H1278" t="s">
        <v>50</v>
      </c>
      <c r="M1278" s="94"/>
    </row>
    <row r="1279" spans="1:13" x14ac:dyDescent="0.2">
      <c r="A1279" s="94">
        <v>6293</v>
      </c>
      <c r="B1279" t="s">
        <v>997</v>
      </c>
      <c r="C1279" t="s">
        <v>938</v>
      </c>
      <c r="D1279" t="s">
        <v>28</v>
      </c>
      <c r="F1279">
        <v>6767</v>
      </c>
      <c r="G1279" s="96" t="s">
        <v>1175</v>
      </c>
      <c r="H1279" t="s">
        <v>50</v>
      </c>
      <c r="M1279" s="94"/>
    </row>
    <row r="1280" spans="1:13" x14ac:dyDescent="0.2">
      <c r="A1280" s="94">
        <v>6300</v>
      </c>
      <c r="B1280" t="s">
        <v>998</v>
      </c>
      <c r="C1280" t="s">
        <v>1006</v>
      </c>
      <c r="D1280" t="s">
        <v>28</v>
      </c>
      <c r="F1280">
        <v>6771</v>
      </c>
      <c r="G1280" s="96" t="s">
        <v>1120</v>
      </c>
      <c r="H1280" t="s">
        <v>50</v>
      </c>
      <c r="M1280" s="94"/>
    </row>
    <row r="1281" spans="1:13" x14ac:dyDescent="0.2">
      <c r="A1281" s="94">
        <v>6305</v>
      </c>
      <c r="B1281" t="s">
        <v>999</v>
      </c>
      <c r="C1281" t="s">
        <v>1023</v>
      </c>
      <c r="D1281" t="s">
        <v>28</v>
      </c>
      <c r="F1281">
        <v>6773</v>
      </c>
      <c r="G1281" s="96" t="s">
        <v>1120</v>
      </c>
      <c r="H1281" t="s">
        <v>50</v>
      </c>
      <c r="M1281" s="94"/>
    </row>
    <row r="1282" spans="1:13" x14ac:dyDescent="0.2">
      <c r="A1282" s="94">
        <v>6306</v>
      </c>
      <c r="B1282" t="s">
        <v>1000</v>
      </c>
      <c r="C1282" t="s">
        <v>1006</v>
      </c>
      <c r="D1282" t="s">
        <v>28</v>
      </c>
      <c r="F1282">
        <v>6774</v>
      </c>
      <c r="G1282" s="96" t="s">
        <v>1120</v>
      </c>
      <c r="H1282" t="s">
        <v>50</v>
      </c>
      <c r="M1282" s="94"/>
    </row>
    <row r="1283" spans="1:13" x14ac:dyDescent="0.2">
      <c r="A1283" s="94">
        <v>6311</v>
      </c>
      <c r="B1283" t="s">
        <v>1990</v>
      </c>
      <c r="C1283" t="s">
        <v>1006</v>
      </c>
      <c r="D1283" t="s">
        <v>28</v>
      </c>
      <c r="F1283">
        <v>6780</v>
      </c>
      <c r="G1283" s="96" t="s">
        <v>1120</v>
      </c>
      <c r="H1283" t="s">
        <v>50</v>
      </c>
      <c r="M1283" s="94"/>
    </row>
    <row r="1284" spans="1:13" x14ac:dyDescent="0.2">
      <c r="A1284" s="94">
        <v>6320</v>
      </c>
      <c r="B1284" t="s">
        <v>1001</v>
      </c>
      <c r="C1284" t="s">
        <v>1006</v>
      </c>
      <c r="D1284" t="s">
        <v>28</v>
      </c>
      <c r="F1284">
        <v>6781</v>
      </c>
      <c r="G1284" s="96" t="s">
        <v>1120</v>
      </c>
      <c r="H1284" t="s">
        <v>50</v>
      </c>
      <c r="M1284" s="94"/>
    </row>
    <row r="1285" spans="1:13" x14ac:dyDescent="0.2">
      <c r="A1285" s="94">
        <v>6321</v>
      </c>
      <c r="B1285" t="s">
        <v>1002</v>
      </c>
      <c r="C1285" t="s">
        <v>1006</v>
      </c>
      <c r="D1285" t="s">
        <v>28</v>
      </c>
      <c r="F1285">
        <v>6782</v>
      </c>
      <c r="G1285" s="96" t="s">
        <v>1120</v>
      </c>
      <c r="H1285" t="s">
        <v>50</v>
      </c>
      <c r="M1285" s="94"/>
    </row>
    <row r="1286" spans="1:13" x14ac:dyDescent="0.2">
      <c r="A1286" s="94">
        <v>6322</v>
      </c>
      <c r="B1286" t="s">
        <v>1003</v>
      </c>
      <c r="C1286" t="s">
        <v>1006</v>
      </c>
      <c r="D1286" t="s">
        <v>28</v>
      </c>
      <c r="F1286">
        <v>6791</v>
      </c>
      <c r="G1286" s="96" t="s">
        <v>1120</v>
      </c>
      <c r="H1286" t="s">
        <v>50</v>
      </c>
      <c r="M1286" s="94"/>
    </row>
    <row r="1287" spans="1:13" x14ac:dyDescent="0.2">
      <c r="A1287" s="94">
        <v>6323</v>
      </c>
      <c r="B1287" t="s">
        <v>1004</v>
      </c>
      <c r="C1287" t="s">
        <v>1006</v>
      </c>
      <c r="D1287" t="s">
        <v>28</v>
      </c>
      <c r="F1287">
        <v>6793</v>
      </c>
      <c r="G1287" s="96" t="s">
        <v>1120</v>
      </c>
      <c r="H1287" t="s">
        <v>50</v>
      </c>
      <c r="M1287" s="94"/>
    </row>
    <row r="1288" spans="1:13" x14ac:dyDescent="0.2">
      <c r="A1288" s="94">
        <v>6324</v>
      </c>
      <c r="B1288" t="s">
        <v>1005</v>
      </c>
      <c r="C1288" t="s">
        <v>1006</v>
      </c>
      <c r="D1288" t="s">
        <v>28</v>
      </c>
      <c r="F1288">
        <v>6800</v>
      </c>
      <c r="G1288" s="96" t="s">
        <v>1144</v>
      </c>
      <c r="H1288" t="s">
        <v>50</v>
      </c>
      <c r="M1288" s="94"/>
    </row>
    <row r="1289" spans="1:13" x14ac:dyDescent="0.2">
      <c r="A1289" s="94">
        <v>6330</v>
      </c>
      <c r="B1289" t="s">
        <v>1006</v>
      </c>
      <c r="C1289" t="s">
        <v>1006</v>
      </c>
      <c r="D1289" t="s">
        <v>28</v>
      </c>
      <c r="F1289">
        <v>6811</v>
      </c>
      <c r="G1289" s="96" t="s">
        <v>1144</v>
      </c>
      <c r="H1289" t="s">
        <v>50</v>
      </c>
      <c r="M1289" s="94"/>
    </row>
    <row r="1290" spans="1:13" x14ac:dyDescent="0.2">
      <c r="A1290" s="94">
        <v>6334</v>
      </c>
      <c r="B1290" t="s">
        <v>1007</v>
      </c>
      <c r="C1290" t="s">
        <v>1006</v>
      </c>
      <c r="D1290" t="s">
        <v>28</v>
      </c>
      <c r="F1290">
        <v>6812</v>
      </c>
      <c r="G1290" s="96" t="s">
        <v>1144</v>
      </c>
      <c r="H1290" t="s">
        <v>50</v>
      </c>
      <c r="M1290" s="94"/>
    </row>
    <row r="1291" spans="1:13" x14ac:dyDescent="0.2">
      <c r="A1291" s="94">
        <v>6335</v>
      </c>
      <c r="B1291" t="s">
        <v>1008</v>
      </c>
      <c r="C1291" t="s">
        <v>1006</v>
      </c>
      <c r="D1291" t="s">
        <v>28</v>
      </c>
      <c r="F1291">
        <v>6820</v>
      </c>
      <c r="G1291" s="96" t="s">
        <v>1144</v>
      </c>
      <c r="H1291" t="s">
        <v>50</v>
      </c>
      <c r="M1291" s="94"/>
    </row>
    <row r="1292" spans="1:13" x14ac:dyDescent="0.2">
      <c r="A1292" s="94">
        <v>6336</v>
      </c>
      <c r="B1292" t="s">
        <v>1009</v>
      </c>
      <c r="C1292" t="s">
        <v>1006</v>
      </c>
      <c r="D1292" t="s">
        <v>28</v>
      </c>
      <c r="F1292">
        <v>6822</v>
      </c>
      <c r="G1292" s="96" t="s">
        <v>1144</v>
      </c>
      <c r="H1292" t="s">
        <v>50</v>
      </c>
      <c r="M1292" s="94"/>
    </row>
    <row r="1293" spans="1:13" x14ac:dyDescent="0.2">
      <c r="A1293" s="94">
        <v>6341</v>
      </c>
      <c r="B1293" t="s">
        <v>1010</v>
      </c>
      <c r="C1293" t="s">
        <v>1006</v>
      </c>
      <c r="D1293" t="s">
        <v>28</v>
      </c>
      <c r="F1293">
        <v>6824</v>
      </c>
      <c r="G1293" s="96" t="s">
        <v>1144</v>
      </c>
      <c r="H1293" t="s">
        <v>50</v>
      </c>
      <c r="M1293" s="94"/>
    </row>
    <row r="1294" spans="1:13" x14ac:dyDescent="0.2">
      <c r="A1294" s="94">
        <v>6342</v>
      </c>
      <c r="B1294" t="s">
        <v>1011</v>
      </c>
      <c r="C1294" t="s">
        <v>1006</v>
      </c>
      <c r="D1294" t="s">
        <v>28</v>
      </c>
      <c r="F1294">
        <v>6830</v>
      </c>
      <c r="G1294" s="96" t="s">
        <v>1144</v>
      </c>
      <c r="H1294" t="s">
        <v>50</v>
      </c>
      <c r="M1294" s="94"/>
    </row>
    <row r="1295" spans="1:13" x14ac:dyDescent="0.2">
      <c r="A1295" s="94">
        <v>6343</v>
      </c>
      <c r="B1295" t="s">
        <v>1012</v>
      </c>
      <c r="C1295" t="s">
        <v>1006</v>
      </c>
      <c r="D1295" t="s">
        <v>28</v>
      </c>
      <c r="F1295">
        <v>6832</v>
      </c>
      <c r="G1295" s="96" t="s">
        <v>1144</v>
      </c>
      <c r="H1295" t="s">
        <v>50</v>
      </c>
      <c r="M1295" s="94"/>
    </row>
    <row r="1296" spans="1:13" x14ac:dyDescent="0.2">
      <c r="A1296" s="94">
        <v>6344</v>
      </c>
      <c r="B1296" t="s">
        <v>1013</v>
      </c>
      <c r="C1296" t="s">
        <v>1006</v>
      </c>
      <c r="D1296" t="s">
        <v>28</v>
      </c>
      <c r="F1296">
        <v>6833</v>
      </c>
      <c r="G1296" s="96" t="s">
        <v>1144</v>
      </c>
      <c r="H1296" t="s">
        <v>50</v>
      </c>
      <c r="M1296" s="94"/>
    </row>
    <row r="1297" spans="1:13" x14ac:dyDescent="0.2">
      <c r="A1297" s="94">
        <v>6345</v>
      </c>
      <c r="B1297" t="s">
        <v>1014</v>
      </c>
      <c r="C1297" t="s">
        <v>1023</v>
      </c>
      <c r="D1297" t="s">
        <v>28</v>
      </c>
      <c r="F1297">
        <v>6834</v>
      </c>
      <c r="G1297" s="96" t="s">
        <v>1144</v>
      </c>
      <c r="H1297" t="s">
        <v>50</v>
      </c>
      <c r="M1297" s="94"/>
    </row>
    <row r="1298" spans="1:13" x14ac:dyDescent="0.2">
      <c r="A1298" s="94">
        <v>6346</v>
      </c>
      <c r="B1298" t="s">
        <v>1015</v>
      </c>
      <c r="C1298" t="s">
        <v>1006</v>
      </c>
      <c r="D1298" t="s">
        <v>28</v>
      </c>
      <c r="F1298">
        <v>6835</v>
      </c>
      <c r="G1298" s="96" t="s">
        <v>1144</v>
      </c>
      <c r="H1298" t="s">
        <v>50</v>
      </c>
      <c r="M1298" s="94"/>
    </row>
    <row r="1299" spans="1:13" x14ac:dyDescent="0.2">
      <c r="A1299" s="94">
        <v>6347</v>
      </c>
      <c r="B1299" t="s">
        <v>1016</v>
      </c>
      <c r="C1299" t="s">
        <v>1006</v>
      </c>
      <c r="D1299" t="s">
        <v>28</v>
      </c>
      <c r="F1299">
        <v>6836</v>
      </c>
      <c r="G1299" s="96" t="s">
        <v>1144</v>
      </c>
      <c r="H1299" t="s">
        <v>50</v>
      </c>
      <c r="M1299" s="94"/>
    </row>
    <row r="1300" spans="1:13" x14ac:dyDescent="0.2">
      <c r="A1300" s="94">
        <v>6351</v>
      </c>
      <c r="B1300" t="s">
        <v>1017</v>
      </c>
      <c r="C1300" t="s">
        <v>1006</v>
      </c>
      <c r="D1300" t="s">
        <v>28</v>
      </c>
      <c r="F1300">
        <v>6840</v>
      </c>
      <c r="G1300" s="96" t="s">
        <v>1144</v>
      </c>
      <c r="H1300" t="s">
        <v>50</v>
      </c>
      <c r="M1300" s="94"/>
    </row>
    <row r="1301" spans="1:13" x14ac:dyDescent="0.2">
      <c r="A1301" s="94">
        <v>6352</v>
      </c>
      <c r="B1301" t="s">
        <v>1018</v>
      </c>
      <c r="C1301" t="s">
        <v>1006</v>
      </c>
      <c r="D1301" t="s">
        <v>28</v>
      </c>
      <c r="F1301">
        <v>6841</v>
      </c>
      <c r="G1301" s="96" t="s">
        <v>1144</v>
      </c>
      <c r="H1301" t="s">
        <v>50</v>
      </c>
      <c r="M1301" s="94"/>
    </row>
    <row r="1302" spans="1:13" x14ac:dyDescent="0.2">
      <c r="A1302" s="94">
        <v>6353</v>
      </c>
      <c r="B1302" t="s">
        <v>1019</v>
      </c>
      <c r="C1302" t="s">
        <v>1023</v>
      </c>
      <c r="D1302" t="s">
        <v>28</v>
      </c>
      <c r="F1302">
        <v>6842</v>
      </c>
      <c r="G1302" s="96" t="s">
        <v>1144</v>
      </c>
      <c r="H1302" t="s">
        <v>50</v>
      </c>
      <c r="M1302" s="94"/>
    </row>
    <row r="1303" spans="1:13" x14ac:dyDescent="0.2">
      <c r="A1303" s="94">
        <v>6361</v>
      </c>
      <c r="B1303" t="s">
        <v>1988</v>
      </c>
      <c r="C1303" t="s">
        <v>1023</v>
      </c>
      <c r="D1303" t="s">
        <v>28</v>
      </c>
      <c r="F1303">
        <v>6844</v>
      </c>
      <c r="G1303" s="96" t="s">
        <v>1144</v>
      </c>
      <c r="H1303" t="s">
        <v>50</v>
      </c>
      <c r="M1303" s="94"/>
    </row>
    <row r="1304" spans="1:13" x14ac:dyDescent="0.2">
      <c r="A1304" s="94">
        <v>6363</v>
      </c>
      <c r="B1304" t="s">
        <v>1020</v>
      </c>
      <c r="C1304" t="s">
        <v>1023</v>
      </c>
      <c r="D1304" t="s">
        <v>28</v>
      </c>
      <c r="F1304">
        <v>6845</v>
      </c>
      <c r="G1304" s="96" t="s">
        <v>1160</v>
      </c>
      <c r="H1304" t="s">
        <v>50</v>
      </c>
      <c r="M1304" s="94"/>
    </row>
    <row r="1305" spans="1:13" x14ac:dyDescent="0.2">
      <c r="A1305" s="94">
        <v>6364</v>
      </c>
      <c r="B1305" t="s">
        <v>1021</v>
      </c>
      <c r="C1305" t="s">
        <v>1023</v>
      </c>
      <c r="D1305" t="s">
        <v>28</v>
      </c>
      <c r="F1305">
        <v>6850</v>
      </c>
      <c r="G1305" s="96" t="s">
        <v>1160</v>
      </c>
      <c r="H1305" t="s">
        <v>50</v>
      </c>
      <c r="M1305" s="94"/>
    </row>
    <row r="1306" spans="1:13" x14ac:dyDescent="0.2">
      <c r="A1306" s="94">
        <v>6365</v>
      </c>
      <c r="B1306" t="s">
        <v>1022</v>
      </c>
      <c r="C1306" t="s">
        <v>1023</v>
      </c>
      <c r="D1306" t="s">
        <v>28</v>
      </c>
      <c r="F1306">
        <v>6858</v>
      </c>
      <c r="G1306" s="96" t="s">
        <v>1175</v>
      </c>
      <c r="H1306" t="s">
        <v>50</v>
      </c>
      <c r="M1306" s="94"/>
    </row>
    <row r="1307" spans="1:13" x14ac:dyDescent="0.2">
      <c r="A1307" s="94">
        <v>6370</v>
      </c>
      <c r="B1307" t="s">
        <v>1023</v>
      </c>
      <c r="C1307" t="s">
        <v>1023</v>
      </c>
      <c r="D1307" t="s">
        <v>28</v>
      </c>
      <c r="F1307">
        <v>6861</v>
      </c>
      <c r="G1307" s="96" t="s">
        <v>1175</v>
      </c>
      <c r="H1307" t="s">
        <v>50</v>
      </c>
      <c r="M1307" s="94"/>
    </row>
    <row r="1308" spans="1:13" x14ac:dyDescent="0.2">
      <c r="A1308" s="94">
        <v>6370</v>
      </c>
      <c r="B1308" t="s">
        <v>1989</v>
      </c>
      <c r="C1308" t="s">
        <v>1023</v>
      </c>
      <c r="D1308" t="s">
        <v>28</v>
      </c>
      <c r="F1308">
        <v>6863</v>
      </c>
      <c r="G1308" s="96" t="s">
        <v>1175</v>
      </c>
      <c r="H1308" t="s">
        <v>50</v>
      </c>
      <c r="M1308" s="94"/>
    </row>
    <row r="1309" spans="1:13" x14ac:dyDescent="0.2">
      <c r="A1309" s="94">
        <v>6371</v>
      </c>
      <c r="B1309" t="s">
        <v>1987</v>
      </c>
      <c r="C1309" t="s">
        <v>1023</v>
      </c>
      <c r="D1309" t="s">
        <v>28</v>
      </c>
      <c r="F1309">
        <v>6866</v>
      </c>
      <c r="G1309" s="96" t="s">
        <v>1175</v>
      </c>
      <c r="H1309" t="s">
        <v>50</v>
      </c>
      <c r="M1309" s="94"/>
    </row>
    <row r="1310" spans="1:13" x14ac:dyDescent="0.2">
      <c r="A1310" s="94">
        <v>6372</v>
      </c>
      <c r="B1310" t="s">
        <v>1024</v>
      </c>
      <c r="C1310" t="s">
        <v>1023</v>
      </c>
      <c r="D1310" t="s">
        <v>28</v>
      </c>
      <c r="F1310">
        <v>6867</v>
      </c>
      <c r="G1310" s="96" t="s">
        <v>1175</v>
      </c>
      <c r="H1310" t="s">
        <v>50</v>
      </c>
      <c r="M1310" s="94"/>
    </row>
    <row r="1311" spans="1:13" x14ac:dyDescent="0.2">
      <c r="A1311" s="94">
        <v>6373</v>
      </c>
      <c r="B1311" t="s">
        <v>1025</v>
      </c>
      <c r="C1311" t="s">
        <v>1023</v>
      </c>
      <c r="D1311" t="s">
        <v>28</v>
      </c>
      <c r="F1311">
        <v>6870</v>
      </c>
      <c r="G1311" s="96" t="s">
        <v>1175</v>
      </c>
      <c r="H1311" t="s">
        <v>50</v>
      </c>
      <c r="M1311" s="94"/>
    </row>
    <row r="1312" spans="1:13" x14ac:dyDescent="0.2">
      <c r="A1312" s="94">
        <v>6380</v>
      </c>
      <c r="B1312" t="s">
        <v>1026</v>
      </c>
      <c r="C1312" t="s">
        <v>1023</v>
      </c>
      <c r="D1312" t="s">
        <v>28</v>
      </c>
      <c r="F1312">
        <v>6874</v>
      </c>
      <c r="G1312" s="96" t="s">
        <v>1175</v>
      </c>
      <c r="H1312" t="s">
        <v>50</v>
      </c>
      <c r="M1312" s="94"/>
    </row>
    <row r="1313" spans="1:13" x14ac:dyDescent="0.2">
      <c r="A1313" s="94">
        <v>6382</v>
      </c>
      <c r="B1313" t="s">
        <v>1027</v>
      </c>
      <c r="C1313" t="s">
        <v>1023</v>
      </c>
      <c r="D1313" t="s">
        <v>28</v>
      </c>
      <c r="F1313">
        <v>6881</v>
      </c>
      <c r="G1313" s="96" t="s">
        <v>1175</v>
      </c>
      <c r="H1313" t="s">
        <v>50</v>
      </c>
      <c r="M1313" s="94"/>
    </row>
    <row r="1314" spans="1:13" x14ac:dyDescent="0.2">
      <c r="A1314" s="94">
        <v>6384</v>
      </c>
      <c r="B1314" t="s">
        <v>1028</v>
      </c>
      <c r="C1314" t="s">
        <v>1023</v>
      </c>
      <c r="D1314" t="s">
        <v>28</v>
      </c>
      <c r="F1314">
        <v>6882</v>
      </c>
      <c r="G1314" s="96" t="s">
        <v>1175</v>
      </c>
      <c r="H1314" t="s">
        <v>50</v>
      </c>
      <c r="M1314" s="94"/>
    </row>
    <row r="1315" spans="1:13" x14ac:dyDescent="0.2">
      <c r="A1315" s="94">
        <v>6385</v>
      </c>
      <c r="B1315" t="s">
        <v>1029</v>
      </c>
      <c r="C1315" t="s">
        <v>1023</v>
      </c>
      <c r="D1315" t="s">
        <v>28</v>
      </c>
      <c r="F1315">
        <v>6883</v>
      </c>
      <c r="G1315" s="96" t="s">
        <v>1175</v>
      </c>
      <c r="H1315" t="s">
        <v>50</v>
      </c>
      <c r="M1315" s="94"/>
    </row>
    <row r="1316" spans="1:13" x14ac:dyDescent="0.2">
      <c r="A1316" s="94">
        <v>6391</v>
      </c>
      <c r="B1316" t="s">
        <v>1030</v>
      </c>
      <c r="C1316" t="s">
        <v>1023</v>
      </c>
      <c r="D1316" t="s">
        <v>28</v>
      </c>
      <c r="F1316">
        <v>6884</v>
      </c>
      <c r="G1316" s="96" t="s">
        <v>1175</v>
      </c>
      <c r="H1316" t="s">
        <v>50</v>
      </c>
      <c r="M1316" s="94"/>
    </row>
    <row r="1317" spans="1:13" x14ac:dyDescent="0.2">
      <c r="A1317" s="94">
        <v>6392</v>
      </c>
      <c r="B1317" t="s">
        <v>1031</v>
      </c>
      <c r="C1317" t="s">
        <v>1023</v>
      </c>
      <c r="D1317" t="s">
        <v>28</v>
      </c>
      <c r="F1317">
        <v>6886</v>
      </c>
      <c r="G1317" s="96" t="s">
        <v>1175</v>
      </c>
      <c r="H1317" t="s">
        <v>50</v>
      </c>
      <c r="M1317" s="94"/>
    </row>
    <row r="1318" spans="1:13" x14ac:dyDescent="0.2">
      <c r="A1318" s="94">
        <v>6393</v>
      </c>
      <c r="B1318" t="s">
        <v>1032</v>
      </c>
      <c r="C1318" t="s">
        <v>1023</v>
      </c>
      <c r="D1318" t="s">
        <v>28</v>
      </c>
      <c r="F1318">
        <v>6888</v>
      </c>
      <c r="G1318" s="96" t="s">
        <v>1175</v>
      </c>
      <c r="H1318" t="s">
        <v>50</v>
      </c>
      <c r="M1318" s="94"/>
    </row>
    <row r="1319" spans="1:13" x14ac:dyDescent="0.2">
      <c r="A1319" s="94">
        <v>6395</v>
      </c>
      <c r="B1319" t="s">
        <v>1033</v>
      </c>
      <c r="C1319" t="s">
        <v>1023</v>
      </c>
      <c r="D1319" t="s">
        <v>28</v>
      </c>
      <c r="F1319">
        <v>6890</v>
      </c>
      <c r="G1319" s="96" t="s">
        <v>1160</v>
      </c>
      <c r="H1319" t="s">
        <v>50</v>
      </c>
      <c r="M1319" s="94"/>
    </row>
    <row r="1320" spans="1:13" x14ac:dyDescent="0.2">
      <c r="A1320" s="94">
        <v>6401</v>
      </c>
      <c r="B1320" t="s">
        <v>1034</v>
      </c>
      <c r="C1320" t="s">
        <v>2202</v>
      </c>
      <c r="D1320" t="s">
        <v>28</v>
      </c>
      <c r="F1320">
        <v>6900</v>
      </c>
      <c r="G1320" s="96" t="s">
        <v>1175</v>
      </c>
      <c r="H1320" t="s">
        <v>50</v>
      </c>
      <c r="M1320" s="94"/>
    </row>
    <row r="1321" spans="1:13" x14ac:dyDescent="0.2">
      <c r="A1321" s="94">
        <v>6402</v>
      </c>
      <c r="B1321" t="s">
        <v>1035</v>
      </c>
      <c r="C1321" t="s">
        <v>2202</v>
      </c>
      <c r="D1321" t="s">
        <v>28</v>
      </c>
      <c r="F1321">
        <v>6911</v>
      </c>
      <c r="G1321" s="96" t="s">
        <v>1175</v>
      </c>
      <c r="H1321" t="s">
        <v>50</v>
      </c>
      <c r="M1321" s="94"/>
    </row>
    <row r="1322" spans="1:13" x14ac:dyDescent="0.2">
      <c r="A1322" s="94">
        <v>6403</v>
      </c>
      <c r="B1322" t="s">
        <v>1036</v>
      </c>
      <c r="C1322" t="s">
        <v>2202</v>
      </c>
      <c r="D1322" t="s">
        <v>28</v>
      </c>
      <c r="F1322">
        <v>6912</v>
      </c>
      <c r="G1322" s="96" t="s">
        <v>1175</v>
      </c>
      <c r="H1322" t="s">
        <v>50</v>
      </c>
      <c r="M1322" s="94"/>
    </row>
    <row r="1323" spans="1:13" x14ac:dyDescent="0.2">
      <c r="A1323" s="94">
        <v>6404</v>
      </c>
      <c r="B1323" t="s">
        <v>1983</v>
      </c>
      <c r="C1323" t="s">
        <v>2202</v>
      </c>
      <c r="D1323" t="s">
        <v>28</v>
      </c>
      <c r="F1323">
        <v>6914</v>
      </c>
      <c r="G1323" s="96" t="s">
        <v>1175</v>
      </c>
      <c r="H1323" t="s">
        <v>50</v>
      </c>
      <c r="M1323" s="94"/>
    </row>
    <row r="1324" spans="1:13" x14ac:dyDescent="0.2">
      <c r="A1324" s="94">
        <v>6405</v>
      </c>
      <c r="B1324" t="s">
        <v>1037</v>
      </c>
      <c r="C1324" t="s">
        <v>2202</v>
      </c>
      <c r="D1324" t="s">
        <v>28</v>
      </c>
      <c r="F1324">
        <v>6921</v>
      </c>
      <c r="G1324" s="96" t="s">
        <v>1175</v>
      </c>
      <c r="H1324" t="s">
        <v>50</v>
      </c>
      <c r="M1324" s="94"/>
    </row>
    <row r="1325" spans="1:13" x14ac:dyDescent="0.2">
      <c r="A1325" s="94">
        <v>6406</v>
      </c>
      <c r="B1325" t="s">
        <v>1038</v>
      </c>
      <c r="C1325" t="s">
        <v>2202</v>
      </c>
      <c r="D1325" t="s">
        <v>28</v>
      </c>
      <c r="F1325">
        <v>6922</v>
      </c>
      <c r="G1325" s="96" t="s">
        <v>1175</v>
      </c>
      <c r="H1325" t="s">
        <v>50</v>
      </c>
      <c r="M1325" s="94"/>
    </row>
    <row r="1326" spans="1:13" x14ac:dyDescent="0.2">
      <c r="A1326" s="94">
        <v>6408</v>
      </c>
      <c r="B1326" t="s">
        <v>1039</v>
      </c>
      <c r="C1326" t="s">
        <v>2202</v>
      </c>
      <c r="D1326" t="s">
        <v>28</v>
      </c>
      <c r="F1326">
        <v>6923</v>
      </c>
      <c r="G1326" s="96" t="s">
        <v>1175</v>
      </c>
      <c r="H1326" t="s">
        <v>50</v>
      </c>
      <c r="M1326" s="94"/>
    </row>
    <row r="1327" spans="1:13" x14ac:dyDescent="0.2">
      <c r="A1327" s="94">
        <v>6410</v>
      </c>
      <c r="B1327" t="s">
        <v>1040</v>
      </c>
      <c r="C1327" t="s">
        <v>2202</v>
      </c>
      <c r="D1327" t="s">
        <v>28</v>
      </c>
      <c r="F1327">
        <v>6932</v>
      </c>
      <c r="G1327" s="96" t="s">
        <v>1175</v>
      </c>
      <c r="H1327" t="s">
        <v>50</v>
      </c>
      <c r="M1327" s="94"/>
    </row>
    <row r="1328" spans="1:13" x14ac:dyDescent="0.2">
      <c r="A1328" s="94">
        <v>6413</v>
      </c>
      <c r="B1328" t="s">
        <v>1041</v>
      </c>
      <c r="C1328" t="s">
        <v>2202</v>
      </c>
      <c r="D1328" t="s">
        <v>28</v>
      </c>
      <c r="F1328">
        <v>6933</v>
      </c>
      <c r="G1328" s="96" t="s">
        <v>1175</v>
      </c>
      <c r="H1328" t="s">
        <v>50</v>
      </c>
      <c r="M1328" s="94"/>
    </row>
    <row r="1329" spans="1:13" x14ac:dyDescent="0.2">
      <c r="A1329" s="94">
        <v>6414</v>
      </c>
      <c r="B1329" t="s">
        <v>1042</v>
      </c>
      <c r="C1329" t="s">
        <v>1055</v>
      </c>
      <c r="D1329" t="s">
        <v>28</v>
      </c>
      <c r="F1329">
        <v>6934</v>
      </c>
      <c r="G1329" s="96" t="s">
        <v>1175</v>
      </c>
      <c r="H1329" t="s">
        <v>50</v>
      </c>
      <c r="M1329" s="94"/>
    </row>
    <row r="1330" spans="1:13" x14ac:dyDescent="0.2">
      <c r="A1330" s="94">
        <v>6416</v>
      </c>
      <c r="B1330" t="s">
        <v>1043</v>
      </c>
      <c r="C1330" t="s">
        <v>1055</v>
      </c>
      <c r="D1330" t="s">
        <v>28</v>
      </c>
      <c r="F1330">
        <v>6941</v>
      </c>
      <c r="G1330" s="96" t="s">
        <v>1175</v>
      </c>
      <c r="H1330" t="s">
        <v>50</v>
      </c>
      <c r="M1330" s="94"/>
    </row>
    <row r="1331" spans="1:13" x14ac:dyDescent="0.2">
      <c r="A1331" s="94">
        <v>6421</v>
      </c>
      <c r="B1331" t="s">
        <v>1044</v>
      </c>
      <c r="C1331" t="s">
        <v>1055</v>
      </c>
      <c r="D1331" t="s">
        <v>28</v>
      </c>
      <c r="F1331">
        <v>6942</v>
      </c>
      <c r="G1331" s="96" t="s">
        <v>1175</v>
      </c>
      <c r="H1331" t="s">
        <v>50</v>
      </c>
      <c r="M1331" s="94"/>
    </row>
    <row r="1332" spans="1:13" x14ac:dyDescent="0.2">
      <c r="A1332" s="94">
        <v>6422</v>
      </c>
      <c r="B1332" t="s">
        <v>1045</v>
      </c>
      <c r="C1332" t="s">
        <v>1055</v>
      </c>
      <c r="D1332" t="s">
        <v>28</v>
      </c>
      <c r="F1332">
        <v>6943</v>
      </c>
      <c r="G1332" s="96" t="s">
        <v>1175</v>
      </c>
      <c r="H1332" t="s">
        <v>50</v>
      </c>
      <c r="M1332" s="94"/>
    </row>
    <row r="1333" spans="1:13" x14ac:dyDescent="0.2">
      <c r="A1333" s="94">
        <v>6423</v>
      </c>
      <c r="B1333" t="s">
        <v>1046</v>
      </c>
      <c r="C1333" t="s">
        <v>1055</v>
      </c>
      <c r="D1333" t="s">
        <v>28</v>
      </c>
      <c r="F1333">
        <v>6951</v>
      </c>
      <c r="G1333" s="96" t="s">
        <v>1175</v>
      </c>
      <c r="H1333" t="s">
        <v>50</v>
      </c>
      <c r="M1333" s="94"/>
    </row>
    <row r="1334" spans="1:13" x14ac:dyDescent="0.2">
      <c r="A1334" s="94">
        <v>6424</v>
      </c>
      <c r="B1334" t="s">
        <v>1047</v>
      </c>
      <c r="C1334" t="s">
        <v>1055</v>
      </c>
      <c r="D1334" t="s">
        <v>28</v>
      </c>
      <c r="F1334">
        <v>6952</v>
      </c>
      <c r="G1334" s="96" t="s">
        <v>1175</v>
      </c>
      <c r="H1334" t="s">
        <v>50</v>
      </c>
      <c r="M1334" s="94"/>
    </row>
    <row r="1335" spans="1:13" x14ac:dyDescent="0.2">
      <c r="A1335" s="94">
        <v>6425</v>
      </c>
      <c r="B1335" t="s">
        <v>1048</v>
      </c>
      <c r="C1335" t="s">
        <v>1055</v>
      </c>
      <c r="D1335" t="s">
        <v>28</v>
      </c>
      <c r="F1335">
        <v>6960</v>
      </c>
      <c r="G1335" s="96" t="s">
        <v>1175</v>
      </c>
      <c r="H1335" t="s">
        <v>50</v>
      </c>
      <c r="M1335" s="94"/>
    </row>
    <row r="1336" spans="1:13" x14ac:dyDescent="0.2">
      <c r="A1336" s="94">
        <v>6426</v>
      </c>
      <c r="B1336" t="s">
        <v>1049</v>
      </c>
      <c r="C1336" t="s">
        <v>1055</v>
      </c>
      <c r="D1336" t="s">
        <v>28</v>
      </c>
      <c r="F1336">
        <v>6971</v>
      </c>
      <c r="G1336" s="96" t="s">
        <v>1175</v>
      </c>
      <c r="H1336" t="s">
        <v>50</v>
      </c>
      <c r="M1336" s="94"/>
    </row>
    <row r="1337" spans="1:13" x14ac:dyDescent="0.2">
      <c r="A1337" s="94">
        <v>6432</v>
      </c>
      <c r="B1337" t="s">
        <v>1050</v>
      </c>
      <c r="C1337" t="s">
        <v>1055</v>
      </c>
      <c r="D1337" t="s">
        <v>28</v>
      </c>
      <c r="F1337">
        <v>6972</v>
      </c>
      <c r="G1337" s="96" t="s">
        <v>1175</v>
      </c>
      <c r="H1337" t="s">
        <v>50</v>
      </c>
      <c r="M1337" s="94"/>
    </row>
    <row r="1338" spans="1:13" x14ac:dyDescent="0.2">
      <c r="A1338" s="94">
        <v>6433</v>
      </c>
      <c r="B1338" t="s">
        <v>1051</v>
      </c>
      <c r="C1338" t="s">
        <v>1055</v>
      </c>
      <c r="D1338" t="s">
        <v>28</v>
      </c>
      <c r="F1338">
        <v>6973</v>
      </c>
      <c r="G1338" s="96" t="s">
        <v>1175</v>
      </c>
      <c r="H1338" t="s">
        <v>50</v>
      </c>
      <c r="M1338" s="94"/>
    </row>
    <row r="1339" spans="1:13" x14ac:dyDescent="0.2">
      <c r="A1339" s="94">
        <v>6441</v>
      </c>
      <c r="B1339" t="s">
        <v>1052</v>
      </c>
      <c r="C1339" t="s">
        <v>1055</v>
      </c>
      <c r="D1339" t="s">
        <v>28</v>
      </c>
      <c r="F1339">
        <v>6974</v>
      </c>
      <c r="G1339" s="96" t="s">
        <v>1175</v>
      </c>
      <c r="H1339" t="s">
        <v>50</v>
      </c>
      <c r="M1339" s="94"/>
    </row>
    <row r="1340" spans="1:13" x14ac:dyDescent="0.2">
      <c r="A1340" s="94">
        <v>6444</v>
      </c>
      <c r="B1340" t="s">
        <v>1053</v>
      </c>
      <c r="C1340" t="s">
        <v>1055</v>
      </c>
      <c r="D1340" t="s">
        <v>28</v>
      </c>
      <c r="F1340">
        <v>6991</v>
      </c>
      <c r="G1340" s="96" t="s">
        <v>1175</v>
      </c>
      <c r="H1340" t="s">
        <v>50</v>
      </c>
      <c r="M1340" s="94"/>
    </row>
    <row r="1341" spans="1:13" x14ac:dyDescent="0.2">
      <c r="A1341" s="94">
        <v>6450</v>
      </c>
      <c r="B1341" t="s">
        <v>1054</v>
      </c>
      <c r="C1341" t="s">
        <v>1055</v>
      </c>
      <c r="D1341" t="s">
        <v>28</v>
      </c>
      <c r="F1341">
        <v>7000</v>
      </c>
      <c r="G1341" s="96" t="s">
        <v>2203</v>
      </c>
      <c r="H1341" t="s">
        <v>32</v>
      </c>
      <c r="M1341" s="94"/>
    </row>
    <row r="1342" spans="1:13" x14ac:dyDescent="0.2">
      <c r="A1342" s="94">
        <v>6460</v>
      </c>
      <c r="B1342" t="s">
        <v>1055</v>
      </c>
      <c r="C1342" t="s">
        <v>1055</v>
      </c>
      <c r="D1342" t="s">
        <v>28</v>
      </c>
      <c r="F1342">
        <v>7011</v>
      </c>
      <c r="G1342" s="96" t="s">
        <v>2194</v>
      </c>
      <c r="H1342" t="s">
        <v>32</v>
      </c>
      <c r="M1342" s="94"/>
    </row>
    <row r="1343" spans="1:13" x14ac:dyDescent="0.2">
      <c r="A1343" s="94">
        <v>6462</v>
      </c>
      <c r="B1343" t="s">
        <v>1056</v>
      </c>
      <c r="C1343" t="s">
        <v>1055</v>
      </c>
      <c r="D1343" t="s">
        <v>28</v>
      </c>
      <c r="F1343">
        <v>7012</v>
      </c>
      <c r="G1343" s="96" t="s">
        <v>2194</v>
      </c>
      <c r="H1343" t="s">
        <v>32</v>
      </c>
      <c r="M1343" s="94"/>
    </row>
    <row r="1344" spans="1:13" x14ac:dyDescent="0.2">
      <c r="A1344" s="94">
        <v>6463</v>
      </c>
      <c r="B1344" t="s">
        <v>1057</v>
      </c>
      <c r="C1344" t="s">
        <v>1055</v>
      </c>
      <c r="D1344" t="s">
        <v>28</v>
      </c>
      <c r="F1344">
        <v>7013</v>
      </c>
      <c r="G1344" s="96" t="s">
        <v>2194</v>
      </c>
      <c r="H1344" t="s">
        <v>32</v>
      </c>
      <c r="M1344" s="94"/>
    </row>
    <row r="1345" spans="1:13" x14ac:dyDescent="0.2">
      <c r="A1345" s="94">
        <v>6464</v>
      </c>
      <c r="B1345" t="s">
        <v>1058</v>
      </c>
      <c r="C1345" t="s">
        <v>1055</v>
      </c>
      <c r="D1345" t="s">
        <v>28</v>
      </c>
      <c r="F1345">
        <v>7020</v>
      </c>
      <c r="G1345" s="96" t="s">
        <v>1239</v>
      </c>
      <c r="H1345" t="s">
        <v>32</v>
      </c>
      <c r="M1345" s="94"/>
    </row>
    <row r="1346" spans="1:13" x14ac:dyDescent="0.2">
      <c r="A1346" s="94">
        <v>6465</v>
      </c>
      <c r="B1346" t="s">
        <v>1059</v>
      </c>
      <c r="C1346" t="s">
        <v>1055</v>
      </c>
      <c r="D1346" t="s">
        <v>28</v>
      </c>
      <c r="F1346">
        <v>7021</v>
      </c>
      <c r="G1346" s="96" t="s">
        <v>1239</v>
      </c>
      <c r="H1346" t="s">
        <v>32</v>
      </c>
      <c r="M1346" s="94"/>
    </row>
    <row r="1347" spans="1:13" x14ac:dyDescent="0.2">
      <c r="A1347" s="94">
        <v>6471</v>
      </c>
      <c r="B1347" t="s">
        <v>1060</v>
      </c>
      <c r="C1347" t="s">
        <v>1055</v>
      </c>
      <c r="D1347" t="s">
        <v>28</v>
      </c>
      <c r="F1347">
        <v>7022</v>
      </c>
      <c r="G1347" s="96" t="s">
        <v>1239</v>
      </c>
      <c r="H1347" t="s">
        <v>32</v>
      </c>
      <c r="M1347" s="94"/>
    </row>
    <row r="1348" spans="1:13" x14ac:dyDescent="0.2">
      <c r="A1348" s="94">
        <v>6473</v>
      </c>
      <c r="B1348" t="s">
        <v>1061</v>
      </c>
      <c r="C1348" t="s">
        <v>1055</v>
      </c>
      <c r="D1348" t="s">
        <v>28</v>
      </c>
      <c r="F1348">
        <v>7023</v>
      </c>
      <c r="G1348" s="96" t="s">
        <v>1239</v>
      </c>
      <c r="H1348" t="s">
        <v>32</v>
      </c>
      <c r="M1348" s="94"/>
    </row>
    <row r="1349" spans="1:13" x14ac:dyDescent="0.2">
      <c r="A1349" s="94">
        <v>6474</v>
      </c>
      <c r="B1349" t="s">
        <v>1062</v>
      </c>
      <c r="C1349" t="s">
        <v>1055</v>
      </c>
      <c r="D1349" t="s">
        <v>28</v>
      </c>
      <c r="F1349">
        <v>7024</v>
      </c>
      <c r="G1349" s="96" t="s">
        <v>1239</v>
      </c>
      <c r="H1349" t="s">
        <v>32</v>
      </c>
      <c r="M1349" s="94"/>
    </row>
    <row r="1350" spans="1:13" x14ac:dyDescent="0.2">
      <c r="A1350" s="94">
        <v>6481</v>
      </c>
      <c r="B1350" t="s">
        <v>2189</v>
      </c>
      <c r="C1350" t="s">
        <v>1055</v>
      </c>
      <c r="D1350" t="s">
        <v>28</v>
      </c>
      <c r="F1350">
        <v>7031</v>
      </c>
      <c r="G1350" s="96" t="s">
        <v>1239</v>
      </c>
      <c r="H1350" t="s">
        <v>32</v>
      </c>
      <c r="M1350" s="94"/>
    </row>
    <row r="1351" spans="1:13" x14ac:dyDescent="0.2">
      <c r="A1351" s="94">
        <v>6491</v>
      </c>
      <c r="B1351" t="s">
        <v>1063</v>
      </c>
      <c r="C1351" t="s">
        <v>1065</v>
      </c>
      <c r="D1351" t="s">
        <v>28</v>
      </c>
      <c r="F1351">
        <v>7032</v>
      </c>
      <c r="G1351" s="96" t="s">
        <v>1239</v>
      </c>
      <c r="H1351" t="s">
        <v>32</v>
      </c>
      <c r="M1351" s="94"/>
    </row>
    <row r="1352" spans="1:13" x14ac:dyDescent="0.2">
      <c r="A1352" s="94">
        <v>6492</v>
      </c>
      <c r="B1352" t="s">
        <v>1064</v>
      </c>
      <c r="C1352" t="s">
        <v>1055</v>
      </c>
      <c r="D1352" t="s">
        <v>28</v>
      </c>
      <c r="F1352">
        <v>7033</v>
      </c>
      <c r="G1352" s="96" t="s">
        <v>1239</v>
      </c>
      <c r="H1352" t="s">
        <v>32</v>
      </c>
      <c r="M1352" s="94"/>
    </row>
    <row r="1353" spans="1:13" x14ac:dyDescent="0.2">
      <c r="A1353" s="94">
        <v>6493</v>
      </c>
      <c r="B1353" t="s">
        <v>2026</v>
      </c>
      <c r="C1353" t="s">
        <v>1055</v>
      </c>
      <c r="D1353" t="s">
        <v>28</v>
      </c>
      <c r="F1353">
        <v>7034</v>
      </c>
      <c r="G1353" s="96" t="s">
        <v>2194</v>
      </c>
      <c r="H1353" t="s">
        <v>32</v>
      </c>
      <c r="M1353" s="94"/>
    </row>
    <row r="1354" spans="1:13" x14ac:dyDescent="0.2">
      <c r="A1354" s="94">
        <v>6500</v>
      </c>
      <c r="B1354" t="s">
        <v>1065</v>
      </c>
      <c r="C1354" t="s">
        <v>1065</v>
      </c>
      <c r="D1354" t="s">
        <v>28</v>
      </c>
      <c r="F1354">
        <v>7035</v>
      </c>
      <c r="G1354" s="96" t="s">
        <v>2194</v>
      </c>
      <c r="H1354" t="s">
        <v>32</v>
      </c>
      <c r="M1354" s="94"/>
    </row>
    <row r="1355" spans="1:13" x14ac:dyDescent="0.2">
      <c r="A1355" s="94">
        <v>6500</v>
      </c>
      <c r="B1355" t="s">
        <v>1992</v>
      </c>
      <c r="C1355" t="s">
        <v>1065</v>
      </c>
      <c r="D1355" t="s">
        <v>28</v>
      </c>
      <c r="F1355">
        <v>7041</v>
      </c>
      <c r="G1355" s="96" t="s">
        <v>2194</v>
      </c>
      <c r="H1355" t="s">
        <v>32</v>
      </c>
      <c r="M1355" s="94"/>
    </row>
    <row r="1356" spans="1:13" x14ac:dyDescent="0.2">
      <c r="A1356" s="94">
        <v>6511</v>
      </c>
      <c r="B1356" t="s">
        <v>1066</v>
      </c>
      <c r="C1356" t="s">
        <v>1065</v>
      </c>
      <c r="D1356" t="s">
        <v>28</v>
      </c>
      <c r="F1356">
        <v>7042</v>
      </c>
      <c r="G1356" s="96" t="s">
        <v>1239</v>
      </c>
      <c r="H1356" t="s">
        <v>32</v>
      </c>
      <c r="M1356" s="94"/>
    </row>
    <row r="1357" spans="1:13" x14ac:dyDescent="0.2">
      <c r="A1357" s="94">
        <v>6521</v>
      </c>
      <c r="B1357" t="s">
        <v>1067</v>
      </c>
      <c r="C1357" t="s">
        <v>1065</v>
      </c>
      <c r="D1357" t="s">
        <v>28</v>
      </c>
      <c r="F1357">
        <v>7051</v>
      </c>
      <c r="G1357" s="96" t="s">
        <v>2194</v>
      </c>
      <c r="H1357" t="s">
        <v>32</v>
      </c>
      <c r="M1357" s="94"/>
    </row>
    <row r="1358" spans="1:13" x14ac:dyDescent="0.2">
      <c r="A1358" s="94">
        <v>6522</v>
      </c>
      <c r="B1358" t="s">
        <v>1068</v>
      </c>
      <c r="C1358" t="s">
        <v>1065</v>
      </c>
      <c r="D1358" t="s">
        <v>28</v>
      </c>
      <c r="F1358">
        <v>7052</v>
      </c>
      <c r="G1358" s="96" t="s">
        <v>2194</v>
      </c>
      <c r="H1358" t="s">
        <v>32</v>
      </c>
      <c r="M1358" s="94"/>
    </row>
    <row r="1359" spans="1:13" x14ac:dyDescent="0.2">
      <c r="A1359" s="94">
        <v>6524</v>
      </c>
      <c r="B1359" t="s">
        <v>1991</v>
      </c>
      <c r="C1359" t="s">
        <v>1065</v>
      </c>
      <c r="D1359" t="s">
        <v>28</v>
      </c>
      <c r="F1359">
        <v>7053</v>
      </c>
      <c r="G1359" s="96" t="s">
        <v>2194</v>
      </c>
      <c r="H1359" t="s">
        <v>32</v>
      </c>
      <c r="M1359" s="94"/>
    </row>
    <row r="1360" spans="1:13" x14ac:dyDescent="0.2">
      <c r="A1360" s="94">
        <v>6525</v>
      </c>
      <c r="B1360" t="s">
        <v>1069</v>
      </c>
      <c r="C1360" t="s">
        <v>1065</v>
      </c>
      <c r="D1360" t="s">
        <v>28</v>
      </c>
      <c r="F1360">
        <v>7061</v>
      </c>
      <c r="G1360" s="96" t="s">
        <v>2194</v>
      </c>
      <c r="H1360" t="s">
        <v>32</v>
      </c>
      <c r="M1360" s="94"/>
    </row>
    <row r="1361" spans="1:13" x14ac:dyDescent="0.2">
      <c r="A1361" s="94">
        <v>6526</v>
      </c>
      <c r="B1361" t="s">
        <v>1070</v>
      </c>
      <c r="C1361" t="s">
        <v>1065</v>
      </c>
      <c r="D1361" t="s">
        <v>28</v>
      </c>
      <c r="F1361">
        <v>7062</v>
      </c>
      <c r="G1361" s="96" t="s">
        <v>2194</v>
      </c>
      <c r="H1361" t="s">
        <v>32</v>
      </c>
      <c r="M1361" s="94"/>
    </row>
    <row r="1362" spans="1:13" x14ac:dyDescent="0.2">
      <c r="A1362" s="94">
        <v>6527</v>
      </c>
      <c r="B1362" t="s">
        <v>1071</v>
      </c>
      <c r="C1362" t="s">
        <v>1065</v>
      </c>
      <c r="D1362" t="s">
        <v>28</v>
      </c>
      <c r="F1362">
        <v>7063</v>
      </c>
      <c r="G1362" s="96" t="s">
        <v>2194</v>
      </c>
      <c r="H1362" t="s">
        <v>32</v>
      </c>
      <c r="M1362" s="94"/>
    </row>
    <row r="1363" spans="1:13" x14ac:dyDescent="0.2">
      <c r="A1363" s="94">
        <v>6528</v>
      </c>
      <c r="B1363" t="s">
        <v>1072</v>
      </c>
      <c r="C1363" t="s">
        <v>1065</v>
      </c>
      <c r="D1363" t="s">
        <v>28</v>
      </c>
      <c r="F1363">
        <v>7064</v>
      </c>
      <c r="G1363" s="96" t="s">
        <v>2194</v>
      </c>
      <c r="H1363" t="s">
        <v>32</v>
      </c>
      <c r="M1363" s="94"/>
    </row>
    <row r="1364" spans="1:13" x14ac:dyDescent="0.2">
      <c r="A1364" s="94">
        <v>6531</v>
      </c>
      <c r="B1364" t="s">
        <v>1073</v>
      </c>
      <c r="C1364" t="s">
        <v>1065</v>
      </c>
      <c r="D1364" t="s">
        <v>28</v>
      </c>
      <c r="F1364">
        <v>7071</v>
      </c>
      <c r="G1364" s="96" t="s">
        <v>2204</v>
      </c>
      <c r="H1364" t="s">
        <v>32</v>
      </c>
      <c r="M1364" s="94"/>
    </row>
    <row r="1365" spans="1:13" x14ac:dyDescent="0.2">
      <c r="A1365" s="94">
        <v>6532</v>
      </c>
      <c r="B1365" t="s">
        <v>1074</v>
      </c>
      <c r="C1365" t="s">
        <v>1065</v>
      </c>
      <c r="D1365" t="s">
        <v>28</v>
      </c>
      <c r="F1365">
        <v>7072</v>
      </c>
      <c r="G1365" s="96" t="s">
        <v>2194</v>
      </c>
      <c r="H1365" t="s">
        <v>32</v>
      </c>
      <c r="M1365" s="94"/>
    </row>
    <row r="1366" spans="1:13" x14ac:dyDescent="0.2">
      <c r="A1366" s="94">
        <v>6533</v>
      </c>
      <c r="B1366" t="s">
        <v>1075</v>
      </c>
      <c r="C1366" t="s">
        <v>1065</v>
      </c>
      <c r="D1366" t="s">
        <v>28</v>
      </c>
      <c r="F1366">
        <v>7081</v>
      </c>
      <c r="G1366" s="96" t="s">
        <v>2194</v>
      </c>
      <c r="H1366" t="s">
        <v>32</v>
      </c>
      <c r="M1366" s="94"/>
    </row>
    <row r="1367" spans="1:13" x14ac:dyDescent="0.2">
      <c r="A1367" s="94">
        <v>6534</v>
      </c>
      <c r="B1367" t="s">
        <v>1076</v>
      </c>
      <c r="C1367" t="s">
        <v>1065</v>
      </c>
      <c r="D1367" t="s">
        <v>28</v>
      </c>
      <c r="F1367">
        <v>7082</v>
      </c>
      <c r="G1367" s="96" t="s">
        <v>2194</v>
      </c>
      <c r="H1367" t="s">
        <v>32</v>
      </c>
      <c r="M1367" s="94"/>
    </row>
    <row r="1368" spans="1:13" x14ac:dyDescent="0.2">
      <c r="A1368" s="94">
        <v>6541</v>
      </c>
      <c r="B1368" t="s">
        <v>1077</v>
      </c>
      <c r="C1368" t="s">
        <v>1065</v>
      </c>
      <c r="D1368" t="s">
        <v>28</v>
      </c>
      <c r="F1368">
        <v>7083</v>
      </c>
      <c r="G1368" s="96" t="s">
        <v>2194</v>
      </c>
      <c r="H1368" t="s">
        <v>32</v>
      </c>
      <c r="M1368" s="94"/>
    </row>
    <row r="1369" spans="1:13" x14ac:dyDescent="0.2">
      <c r="A1369" s="94">
        <v>6542</v>
      </c>
      <c r="B1369" t="s">
        <v>1078</v>
      </c>
      <c r="C1369" t="s">
        <v>1065</v>
      </c>
      <c r="D1369" t="s">
        <v>28</v>
      </c>
      <c r="F1369">
        <v>7091</v>
      </c>
      <c r="G1369" s="96" t="s">
        <v>2194</v>
      </c>
      <c r="H1369" t="s">
        <v>32</v>
      </c>
      <c r="M1369" s="94"/>
    </row>
    <row r="1370" spans="1:13" x14ac:dyDescent="0.2">
      <c r="A1370" s="94">
        <v>6543</v>
      </c>
      <c r="B1370" t="s">
        <v>1079</v>
      </c>
      <c r="C1370" t="s">
        <v>1065</v>
      </c>
      <c r="D1370" t="s">
        <v>28</v>
      </c>
      <c r="F1370">
        <v>7092</v>
      </c>
      <c r="G1370" s="96" t="s">
        <v>1222</v>
      </c>
      <c r="H1370" t="s">
        <v>32</v>
      </c>
      <c r="M1370" s="94"/>
    </row>
    <row r="1371" spans="1:13" x14ac:dyDescent="0.2">
      <c r="A1371" s="94">
        <v>6544</v>
      </c>
      <c r="B1371" t="s">
        <v>1080</v>
      </c>
      <c r="C1371" t="s">
        <v>1065</v>
      </c>
      <c r="D1371" t="s">
        <v>28</v>
      </c>
      <c r="F1371">
        <v>7093</v>
      </c>
      <c r="G1371" s="96" t="s">
        <v>1222</v>
      </c>
      <c r="H1371" t="s">
        <v>32</v>
      </c>
      <c r="M1371" s="94"/>
    </row>
    <row r="1372" spans="1:13" x14ac:dyDescent="0.2">
      <c r="A1372" s="94">
        <v>6551</v>
      </c>
      <c r="B1372" t="s">
        <v>1081</v>
      </c>
      <c r="C1372" t="s">
        <v>1065</v>
      </c>
      <c r="D1372" t="s">
        <v>28</v>
      </c>
      <c r="F1372">
        <v>7100</v>
      </c>
      <c r="G1372" s="96" t="s">
        <v>1222</v>
      </c>
      <c r="H1372" t="s">
        <v>32</v>
      </c>
      <c r="M1372" s="94"/>
    </row>
    <row r="1373" spans="1:13" x14ac:dyDescent="0.2">
      <c r="A1373" s="94">
        <v>6552</v>
      </c>
      <c r="B1373" t="s">
        <v>1082</v>
      </c>
      <c r="C1373" t="s">
        <v>1065</v>
      </c>
      <c r="D1373" t="s">
        <v>28</v>
      </c>
      <c r="F1373">
        <v>7111</v>
      </c>
      <c r="G1373" s="96" t="s">
        <v>1222</v>
      </c>
      <c r="H1373" t="s">
        <v>32</v>
      </c>
      <c r="M1373" s="94"/>
    </row>
    <row r="1374" spans="1:13" x14ac:dyDescent="0.2">
      <c r="A1374" s="94">
        <v>6553</v>
      </c>
      <c r="B1374" t="s">
        <v>1083</v>
      </c>
      <c r="C1374" t="s">
        <v>1065</v>
      </c>
      <c r="D1374" t="s">
        <v>28</v>
      </c>
      <c r="F1374">
        <v>7121</v>
      </c>
      <c r="G1374" s="96" t="s">
        <v>1222</v>
      </c>
      <c r="H1374" t="s">
        <v>32</v>
      </c>
      <c r="M1374" s="94"/>
    </row>
    <row r="1375" spans="1:13" x14ac:dyDescent="0.2">
      <c r="A1375" s="94">
        <v>6555</v>
      </c>
      <c r="B1375" t="s">
        <v>1084</v>
      </c>
      <c r="C1375" t="s">
        <v>1065</v>
      </c>
      <c r="D1375" t="s">
        <v>28</v>
      </c>
      <c r="F1375">
        <v>7122</v>
      </c>
      <c r="G1375" s="96" t="s">
        <v>1222</v>
      </c>
      <c r="H1375" t="s">
        <v>32</v>
      </c>
      <c r="M1375" s="94"/>
    </row>
    <row r="1376" spans="1:13" x14ac:dyDescent="0.2">
      <c r="A1376" s="94">
        <v>6561</v>
      </c>
      <c r="B1376" t="s">
        <v>1085</v>
      </c>
      <c r="C1376" t="s">
        <v>1065</v>
      </c>
      <c r="D1376" t="s">
        <v>28</v>
      </c>
      <c r="F1376">
        <v>7123</v>
      </c>
      <c r="G1376" s="96" t="s">
        <v>1222</v>
      </c>
      <c r="H1376" t="s">
        <v>32</v>
      </c>
      <c r="M1376" s="94"/>
    </row>
    <row r="1377" spans="1:13" x14ac:dyDescent="0.2">
      <c r="A1377" s="94">
        <v>6563</v>
      </c>
      <c r="B1377" t="s">
        <v>1086</v>
      </c>
      <c r="C1377" t="s">
        <v>1065</v>
      </c>
      <c r="D1377" t="s">
        <v>28</v>
      </c>
      <c r="F1377">
        <v>7131</v>
      </c>
      <c r="G1377" s="96" t="s">
        <v>1222</v>
      </c>
      <c r="H1377" t="s">
        <v>32</v>
      </c>
      <c r="M1377" s="94"/>
    </row>
    <row r="1378" spans="1:13" x14ac:dyDescent="0.2">
      <c r="A1378" s="94">
        <v>6571</v>
      </c>
      <c r="B1378" t="s">
        <v>1087</v>
      </c>
      <c r="C1378" t="s">
        <v>1065</v>
      </c>
      <c r="D1378" t="s">
        <v>28</v>
      </c>
      <c r="F1378">
        <v>7132</v>
      </c>
      <c r="G1378" s="96" t="s">
        <v>1222</v>
      </c>
      <c r="H1378" t="s">
        <v>32</v>
      </c>
      <c r="M1378" s="94"/>
    </row>
    <row r="1379" spans="1:13" x14ac:dyDescent="0.2">
      <c r="A1379" s="94">
        <v>6572</v>
      </c>
      <c r="B1379" t="s">
        <v>1088</v>
      </c>
      <c r="C1379" t="s">
        <v>1065</v>
      </c>
      <c r="D1379" t="s">
        <v>28</v>
      </c>
      <c r="F1379">
        <v>7141</v>
      </c>
      <c r="G1379" s="96" t="s">
        <v>1222</v>
      </c>
      <c r="H1379" t="s">
        <v>32</v>
      </c>
      <c r="M1379" s="94"/>
    </row>
    <row r="1380" spans="1:13" x14ac:dyDescent="0.2">
      <c r="A1380" s="94">
        <v>6574</v>
      </c>
      <c r="B1380" t="s">
        <v>1089</v>
      </c>
      <c r="C1380" t="s">
        <v>1065</v>
      </c>
      <c r="D1380" t="s">
        <v>28</v>
      </c>
      <c r="F1380">
        <v>7142</v>
      </c>
      <c r="G1380" s="96" t="s">
        <v>1222</v>
      </c>
      <c r="H1380" t="s">
        <v>32</v>
      </c>
      <c r="M1380" s="94"/>
    </row>
    <row r="1381" spans="1:13" x14ac:dyDescent="0.2">
      <c r="A1381" s="94">
        <v>6580</v>
      </c>
      <c r="B1381" t="s">
        <v>1090</v>
      </c>
      <c r="C1381" t="s">
        <v>1065</v>
      </c>
      <c r="D1381" t="s">
        <v>28</v>
      </c>
      <c r="F1381">
        <v>7143</v>
      </c>
      <c r="G1381" s="96" t="s">
        <v>1222</v>
      </c>
      <c r="H1381" t="s">
        <v>32</v>
      </c>
      <c r="M1381" s="94"/>
    </row>
    <row r="1382" spans="1:13" x14ac:dyDescent="0.2">
      <c r="A1382" s="94">
        <v>6591</v>
      </c>
      <c r="B1382" t="s">
        <v>1091</v>
      </c>
      <c r="C1382" t="s">
        <v>1065</v>
      </c>
      <c r="D1382" t="s">
        <v>28</v>
      </c>
      <c r="F1382">
        <v>7151</v>
      </c>
      <c r="G1382" s="96" t="s">
        <v>1222</v>
      </c>
      <c r="H1382" t="s">
        <v>32</v>
      </c>
      <c r="M1382" s="94"/>
    </row>
    <row r="1383" spans="1:13" x14ac:dyDescent="0.2">
      <c r="A1383" s="94">
        <v>6600</v>
      </c>
      <c r="B1383" t="s">
        <v>1995</v>
      </c>
      <c r="C1383" t="s">
        <v>1092</v>
      </c>
      <c r="D1383" t="s">
        <v>28</v>
      </c>
      <c r="F1383">
        <v>7152</v>
      </c>
      <c r="G1383" s="96" t="s">
        <v>1222</v>
      </c>
      <c r="H1383" t="s">
        <v>32</v>
      </c>
      <c r="M1383" s="94"/>
    </row>
    <row r="1384" spans="1:13" x14ac:dyDescent="0.2">
      <c r="A1384" s="94">
        <v>6600</v>
      </c>
      <c r="B1384" t="s">
        <v>1996</v>
      </c>
      <c r="C1384" t="s">
        <v>1092</v>
      </c>
      <c r="D1384" t="s">
        <v>28</v>
      </c>
      <c r="F1384">
        <v>7161</v>
      </c>
      <c r="G1384" s="96" t="s">
        <v>1222</v>
      </c>
      <c r="H1384" t="s">
        <v>32</v>
      </c>
      <c r="M1384" s="94"/>
    </row>
    <row r="1385" spans="1:13" x14ac:dyDescent="0.2">
      <c r="A1385" s="94">
        <v>6600</v>
      </c>
      <c r="B1385" t="s">
        <v>1998</v>
      </c>
      <c r="C1385" t="s">
        <v>1092</v>
      </c>
      <c r="D1385" t="s">
        <v>28</v>
      </c>
      <c r="F1385">
        <v>7162</v>
      </c>
      <c r="G1385" s="96" t="s">
        <v>1222</v>
      </c>
      <c r="H1385" t="s">
        <v>32</v>
      </c>
      <c r="M1385" s="94"/>
    </row>
    <row r="1386" spans="1:13" x14ac:dyDescent="0.2">
      <c r="A1386" s="94">
        <v>6600</v>
      </c>
      <c r="B1386" t="s">
        <v>1999</v>
      </c>
      <c r="C1386" t="s">
        <v>1092</v>
      </c>
      <c r="D1386" t="s">
        <v>28</v>
      </c>
      <c r="F1386">
        <v>7163</v>
      </c>
      <c r="G1386" s="96" t="s">
        <v>1222</v>
      </c>
      <c r="H1386" t="s">
        <v>32</v>
      </c>
      <c r="M1386" s="94"/>
    </row>
    <row r="1387" spans="1:13" x14ac:dyDescent="0.2">
      <c r="A1387" s="94">
        <v>6600</v>
      </c>
      <c r="B1387" t="s">
        <v>2000</v>
      </c>
      <c r="C1387" t="s">
        <v>1092</v>
      </c>
      <c r="D1387" t="s">
        <v>28</v>
      </c>
      <c r="F1387">
        <v>7201</v>
      </c>
      <c r="G1387" s="96" t="s">
        <v>1239</v>
      </c>
      <c r="H1387" t="s">
        <v>32</v>
      </c>
      <c r="M1387" s="94"/>
    </row>
    <row r="1388" spans="1:13" x14ac:dyDescent="0.2">
      <c r="A1388" s="94">
        <v>6600</v>
      </c>
      <c r="B1388" t="s">
        <v>2001</v>
      </c>
      <c r="C1388" t="s">
        <v>1092</v>
      </c>
      <c r="D1388" t="s">
        <v>28</v>
      </c>
      <c r="F1388">
        <v>7202</v>
      </c>
      <c r="G1388" s="96" t="s">
        <v>1239</v>
      </c>
      <c r="H1388" t="s">
        <v>32</v>
      </c>
      <c r="M1388" s="94"/>
    </row>
    <row r="1389" spans="1:13" x14ac:dyDescent="0.2">
      <c r="A1389" s="94">
        <v>6600</v>
      </c>
      <c r="B1389" t="s">
        <v>1092</v>
      </c>
      <c r="C1389" t="s">
        <v>1092</v>
      </c>
      <c r="D1389" t="s">
        <v>28</v>
      </c>
      <c r="F1389">
        <v>7203</v>
      </c>
      <c r="G1389" s="96" t="s">
        <v>1239</v>
      </c>
      <c r="H1389" t="s">
        <v>32</v>
      </c>
      <c r="M1389" s="94"/>
    </row>
    <row r="1390" spans="1:13" x14ac:dyDescent="0.2">
      <c r="A1390" s="94">
        <v>6604</v>
      </c>
      <c r="B1390" t="s">
        <v>1093</v>
      </c>
      <c r="C1390" t="s">
        <v>1092</v>
      </c>
      <c r="D1390" t="s">
        <v>28</v>
      </c>
      <c r="F1390">
        <v>7210</v>
      </c>
      <c r="G1390" s="96" t="s">
        <v>1239</v>
      </c>
      <c r="H1390" t="s">
        <v>32</v>
      </c>
      <c r="M1390" s="94"/>
    </row>
    <row r="1391" spans="1:13" x14ac:dyDescent="0.2">
      <c r="A1391" s="94">
        <v>6610</v>
      </c>
      <c r="B1391" t="s">
        <v>1094</v>
      </c>
      <c r="C1391" t="s">
        <v>1092</v>
      </c>
      <c r="D1391" t="s">
        <v>28</v>
      </c>
      <c r="F1391">
        <v>7212</v>
      </c>
      <c r="G1391" s="96" t="s">
        <v>1239</v>
      </c>
      <c r="H1391" t="s">
        <v>32</v>
      </c>
      <c r="M1391" s="94"/>
    </row>
    <row r="1392" spans="1:13" x14ac:dyDescent="0.2">
      <c r="A1392" s="94">
        <v>6611</v>
      </c>
      <c r="B1392" t="s">
        <v>1095</v>
      </c>
      <c r="C1392" t="s">
        <v>1092</v>
      </c>
      <c r="D1392" t="s">
        <v>28</v>
      </c>
      <c r="F1392">
        <v>7221</v>
      </c>
      <c r="G1392" s="96" t="s">
        <v>1239</v>
      </c>
      <c r="H1392" t="s">
        <v>32</v>
      </c>
      <c r="M1392" s="94"/>
    </row>
    <row r="1393" spans="1:13" x14ac:dyDescent="0.2">
      <c r="A1393" s="94">
        <v>6621</v>
      </c>
      <c r="B1393" t="s">
        <v>1096</v>
      </c>
      <c r="C1393" t="s">
        <v>1092</v>
      </c>
      <c r="D1393" t="s">
        <v>28</v>
      </c>
      <c r="F1393">
        <v>7222</v>
      </c>
      <c r="G1393" s="96" t="s">
        <v>1239</v>
      </c>
      <c r="H1393" t="s">
        <v>32</v>
      </c>
      <c r="M1393" s="94"/>
    </row>
    <row r="1394" spans="1:13" x14ac:dyDescent="0.2">
      <c r="A1394" s="94">
        <v>6622</v>
      </c>
      <c r="B1394" t="s">
        <v>1097</v>
      </c>
      <c r="C1394" t="s">
        <v>1092</v>
      </c>
      <c r="D1394" t="s">
        <v>28</v>
      </c>
      <c r="F1394">
        <v>7223</v>
      </c>
      <c r="G1394" s="96" t="s">
        <v>1239</v>
      </c>
      <c r="H1394" t="s">
        <v>32</v>
      </c>
      <c r="M1394" s="94"/>
    </row>
    <row r="1395" spans="1:13" x14ac:dyDescent="0.2">
      <c r="A1395" s="94">
        <v>6623</v>
      </c>
      <c r="B1395" t="s">
        <v>1098</v>
      </c>
      <c r="C1395" t="s">
        <v>1092</v>
      </c>
      <c r="D1395" t="s">
        <v>28</v>
      </c>
      <c r="F1395">
        <v>7301</v>
      </c>
      <c r="G1395" s="96" t="s">
        <v>1257</v>
      </c>
      <c r="H1395" t="s">
        <v>32</v>
      </c>
      <c r="M1395" s="94"/>
    </row>
    <row r="1396" spans="1:13" x14ac:dyDescent="0.2">
      <c r="A1396" s="94">
        <v>6631</v>
      </c>
      <c r="B1396" t="s">
        <v>1099</v>
      </c>
      <c r="C1396" t="s">
        <v>1092</v>
      </c>
      <c r="D1396" t="s">
        <v>28</v>
      </c>
      <c r="F1396">
        <v>7302</v>
      </c>
      <c r="G1396" s="96" t="s">
        <v>1257</v>
      </c>
      <c r="H1396" t="s">
        <v>32</v>
      </c>
      <c r="M1396" s="94"/>
    </row>
    <row r="1397" spans="1:13" x14ac:dyDescent="0.2">
      <c r="A1397" s="94">
        <v>6632</v>
      </c>
      <c r="B1397" t="s">
        <v>1100</v>
      </c>
      <c r="C1397" t="s">
        <v>1092</v>
      </c>
      <c r="D1397" t="s">
        <v>28</v>
      </c>
      <c r="F1397">
        <v>7304</v>
      </c>
      <c r="G1397" s="96" t="s">
        <v>1257</v>
      </c>
      <c r="H1397" t="s">
        <v>32</v>
      </c>
      <c r="M1397" s="94"/>
    </row>
    <row r="1398" spans="1:13" x14ac:dyDescent="0.2">
      <c r="A1398" s="94">
        <v>6633</v>
      </c>
      <c r="B1398" t="s">
        <v>1101</v>
      </c>
      <c r="C1398" t="s">
        <v>1092</v>
      </c>
      <c r="D1398" t="s">
        <v>28</v>
      </c>
      <c r="F1398">
        <v>7311</v>
      </c>
      <c r="G1398" s="96" t="s">
        <v>1257</v>
      </c>
      <c r="H1398" t="s">
        <v>32</v>
      </c>
      <c r="M1398" s="94"/>
    </row>
    <row r="1399" spans="1:13" x14ac:dyDescent="0.2">
      <c r="A1399" s="94">
        <v>6642</v>
      </c>
      <c r="B1399" t="s">
        <v>1102</v>
      </c>
      <c r="C1399" t="s">
        <v>1092</v>
      </c>
      <c r="D1399" t="s">
        <v>28</v>
      </c>
      <c r="F1399">
        <v>7312</v>
      </c>
      <c r="G1399" s="96" t="s">
        <v>1257</v>
      </c>
      <c r="H1399" t="s">
        <v>32</v>
      </c>
      <c r="M1399" s="94"/>
    </row>
    <row r="1400" spans="1:13" x14ac:dyDescent="0.2">
      <c r="A1400" s="94">
        <v>6644</v>
      </c>
      <c r="B1400" t="s">
        <v>1103</v>
      </c>
      <c r="C1400" t="s">
        <v>1092</v>
      </c>
      <c r="D1400" t="s">
        <v>28</v>
      </c>
      <c r="F1400">
        <v>7321</v>
      </c>
      <c r="G1400" s="96" t="s">
        <v>1257</v>
      </c>
      <c r="H1400" t="s">
        <v>32</v>
      </c>
      <c r="M1400" s="94"/>
    </row>
    <row r="1401" spans="1:13" x14ac:dyDescent="0.2">
      <c r="A1401" s="94">
        <v>6645</v>
      </c>
      <c r="B1401" t="s">
        <v>1104</v>
      </c>
      <c r="C1401" t="s">
        <v>1092</v>
      </c>
      <c r="D1401" t="s">
        <v>28</v>
      </c>
      <c r="F1401">
        <v>7322</v>
      </c>
      <c r="G1401" s="96" t="s">
        <v>1257</v>
      </c>
      <c r="H1401" t="s">
        <v>32</v>
      </c>
      <c r="M1401" s="94"/>
    </row>
    <row r="1402" spans="1:13" x14ac:dyDescent="0.2">
      <c r="A1402" s="94">
        <v>6646</v>
      </c>
      <c r="B1402" t="s">
        <v>1105</v>
      </c>
      <c r="C1402" t="s">
        <v>1092</v>
      </c>
      <c r="D1402" t="s">
        <v>28</v>
      </c>
      <c r="F1402">
        <v>7323</v>
      </c>
      <c r="G1402" s="96" t="s">
        <v>1257</v>
      </c>
      <c r="H1402" t="s">
        <v>32</v>
      </c>
      <c r="M1402" s="94"/>
    </row>
    <row r="1403" spans="1:13" x14ac:dyDescent="0.2">
      <c r="A1403" s="94">
        <v>6647</v>
      </c>
      <c r="B1403" t="s">
        <v>1106</v>
      </c>
      <c r="C1403" t="s">
        <v>1092</v>
      </c>
      <c r="D1403" t="s">
        <v>28</v>
      </c>
      <c r="F1403">
        <v>7331</v>
      </c>
      <c r="G1403" s="96" t="s">
        <v>1257</v>
      </c>
      <c r="H1403" t="s">
        <v>32</v>
      </c>
      <c r="M1403" s="94"/>
    </row>
    <row r="1404" spans="1:13" x14ac:dyDescent="0.2">
      <c r="A1404" s="94">
        <v>6650</v>
      </c>
      <c r="B1404" t="s">
        <v>1107</v>
      </c>
      <c r="C1404" t="s">
        <v>1092</v>
      </c>
      <c r="D1404" t="s">
        <v>28</v>
      </c>
      <c r="F1404">
        <v>7332</v>
      </c>
      <c r="G1404" s="96" t="s">
        <v>1257</v>
      </c>
      <c r="H1404" t="s">
        <v>32</v>
      </c>
      <c r="M1404" s="94"/>
    </row>
    <row r="1405" spans="1:13" x14ac:dyDescent="0.2">
      <c r="A1405" s="94">
        <v>6651</v>
      </c>
      <c r="B1405" t="s">
        <v>1108</v>
      </c>
      <c r="C1405" t="s">
        <v>1092</v>
      </c>
      <c r="D1405" t="s">
        <v>28</v>
      </c>
      <c r="F1405">
        <v>7341</v>
      </c>
      <c r="G1405" s="96" t="s">
        <v>1257</v>
      </c>
      <c r="H1405" t="s">
        <v>32</v>
      </c>
      <c r="M1405" s="94"/>
    </row>
    <row r="1406" spans="1:13" x14ac:dyDescent="0.2">
      <c r="A1406" s="94">
        <v>6652</v>
      </c>
      <c r="B1406" t="s">
        <v>1109</v>
      </c>
      <c r="C1406" t="s">
        <v>1092</v>
      </c>
      <c r="D1406" t="s">
        <v>28</v>
      </c>
      <c r="F1406">
        <v>7342</v>
      </c>
      <c r="G1406" s="96" t="s">
        <v>1257</v>
      </c>
      <c r="H1406" t="s">
        <v>32</v>
      </c>
      <c r="M1406" s="94"/>
    </row>
    <row r="1407" spans="1:13" x14ac:dyDescent="0.2">
      <c r="A1407" s="94">
        <v>6653</v>
      </c>
      <c r="B1407" t="s">
        <v>1110</v>
      </c>
      <c r="C1407" t="s">
        <v>1092</v>
      </c>
      <c r="D1407" t="s">
        <v>28</v>
      </c>
      <c r="F1407">
        <v>7343</v>
      </c>
      <c r="G1407" s="96" t="s">
        <v>1257</v>
      </c>
      <c r="H1407" t="s">
        <v>32</v>
      </c>
      <c r="M1407" s="94"/>
    </row>
    <row r="1408" spans="1:13" x14ac:dyDescent="0.2">
      <c r="A1408" s="94">
        <v>6654</v>
      </c>
      <c r="B1408" t="s">
        <v>1111</v>
      </c>
      <c r="C1408" t="s">
        <v>1092</v>
      </c>
      <c r="D1408" t="s">
        <v>28</v>
      </c>
      <c r="F1408">
        <v>7344</v>
      </c>
      <c r="G1408" s="96" t="s">
        <v>1257</v>
      </c>
      <c r="H1408" t="s">
        <v>32</v>
      </c>
      <c r="M1408" s="94"/>
    </row>
    <row r="1409" spans="1:13" x14ac:dyDescent="0.2">
      <c r="A1409" s="94">
        <v>6655</v>
      </c>
      <c r="B1409" t="s">
        <v>1997</v>
      </c>
      <c r="C1409" t="s">
        <v>1092</v>
      </c>
      <c r="D1409" t="s">
        <v>28</v>
      </c>
      <c r="F1409">
        <v>7350</v>
      </c>
      <c r="G1409" s="96" t="s">
        <v>1257</v>
      </c>
      <c r="H1409" t="s">
        <v>32</v>
      </c>
      <c r="M1409" s="94"/>
    </row>
    <row r="1410" spans="1:13" x14ac:dyDescent="0.2">
      <c r="A1410" s="94">
        <v>6655</v>
      </c>
      <c r="B1410" t="s">
        <v>720</v>
      </c>
      <c r="C1410" t="s">
        <v>1092</v>
      </c>
      <c r="D1410" t="s">
        <v>28</v>
      </c>
      <c r="F1410">
        <v>7361</v>
      </c>
      <c r="G1410" s="96" t="s">
        <v>1257</v>
      </c>
      <c r="H1410" t="s">
        <v>32</v>
      </c>
      <c r="M1410" s="94"/>
    </row>
    <row r="1411" spans="1:13" x14ac:dyDescent="0.2">
      <c r="A1411" s="94">
        <v>6670</v>
      </c>
      <c r="B1411" t="s">
        <v>1112</v>
      </c>
      <c r="C1411" t="s">
        <v>1092</v>
      </c>
      <c r="D1411" t="s">
        <v>28</v>
      </c>
      <c r="F1411">
        <v>7371</v>
      </c>
      <c r="G1411" s="96" t="s">
        <v>1257</v>
      </c>
      <c r="H1411" t="s">
        <v>32</v>
      </c>
      <c r="M1411" s="94"/>
    </row>
    <row r="1412" spans="1:13" x14ac:dyDescent="0.2">
      <c r="A1412" s="94">
        <v>6671</v>
      </c>
      <c r="B1412" t="s">
        <v>1113</v>
      </c>
      <c r="C1412" t="s">
        <v>1092</v>
      </c>
      <c r="D1412" t="s">
        <v>28</v>
      </c>
      <c r="F1412">
        <v>7372</v>
      </c>
      <c r="G1412" s="96" t="s">
        <v>1257</v>
      </c>
      <c r="H1412" t="s">
        <v>32</v>
      </c>
      <c r="M1412" s="94"/>
    </row>
    <row r="1413" spans="1:13" x14ac:dyDescent="0.2">
      <c r="A1413" s="94">
        <v>6672</v>
      </c>
      <c r="B1413" t="s">
        <v>1114</v>
      </c>
      <c r="C1413" t="s">
        <v>1092</v>
      </c>
      <c r="D1413" t="s">
        <v>28</v>
      </c>
      <c r="F1413">
        <v>7373</v>
      </c>
      <c r="G1413" s="96" t="s">
        <v>1257</v>
      </c>
      <c r="H1413" t="s">
        <v>32</v>
      </c>
      <c r="M1413" s="94"/>
    </row>
    <row r="1414" spans="1:13" x14ac:dyDescent="0.2">
      <c r="A1414" s="94">
        <v>6673</v>
      </c>
      <c r="B1414" t="s">
        <v>1115</v>
      </c>
      <c r="C1414" t="s">
        <v>1092</v>
      </c>
      <c r="D1414" t="s">
        <v>28</v>
      </c>
      <c r="F1414">
        <v>7374</v>
      </c>
      <c r="G1414" s="96" t="s">
        <v>1257</v>
      </c>
      <c r="H1414" t="s">
        <v>32</v>
      </c>
      <c r="M1414" s="94"/>
    </row>
    <row r="1415" spans="1:13" x14ac:dyDescent="0.2">
      <c r="A1415" s="94">
        <v>6675</v>
      </c>
      <c r="B1415" t="s">
        <v>1116</v>
      </c>
      <c r="C1415" t="s">
        <v>1092</v>
      </c>
      <c r="D1415" t="s">
        <v>28</v>
      </c>
      <c r="F1415">
        <v>7400</v>
      </c>
      <c r="G1415" s="96" t="s">
        <v>1262</v>
      </c>
      <c r="H1415" t="s">
        <v>32</v>
      </c>
      <c r="M1415" s="94"/>
    </row>
    <row r="1416" spans="1:13" x14ac:dyDescent="0.2">
      <c r="A1416" s="94">
        <v>6677</v>
      </c>
      <c r="B1416" t="s">
        <v>1117</v>
      </c>
      <c r="C1416" t="s">
        <v>1092</v>
      </c>
      <c r="D1416" t="s">
        <v>28</v>
      </c>
      <c r="F1416">
        <v>7410</v>
      </c>
      <c r="G1416" s="96" t="s">
        <v>1262</v>
      </c>
      <c r="H1416" t="s">
        <v>32</v>
      </c>
      <c r="M1416" s="94"/>
    </row>
    <row r="1417" spans="1:13" x14ac:dyDescent="0.2">
      <c r="A1417" s="94">
        <v>6677</v>
      </c>
      <c r="B1417" t="s">
        <v>2002</v>
      </c>
      <c r="C1417" t="s">
        <v>1092</v>
      </c>
      <c r="D1417" t="s">
        <v>28</v>
      </c>
      <c r="F1417">
        <v>7411</v>
      </c>
      <c r="G1417" s="96" t="s">
        <v>1262</v>
      </c>
      <c r="H1417" t="s">
        <v>32</v>
      </c>
      <c r="M1417" s="94"/>
    </row>
    <row r="1418" spans="1:13" x14ac:dyDescent="0.2">
      <c r="A1418" s="94">
        <v>6682</v>
      </c>
      <c r="B1418" t="s">
        <v>1118</v>
      </c>
      <c r="C1418" t="s">
        <v>1092</v>
      </c>
      <c r="D1418" t="s">
        <v>28</v>
      </c>
      <c r="F1418">
        <v>7412</v>
      </c>
      <c r="G1418" s="96" t="s">
        <v>1262</v>
      </c>
      <c r="H1418" t="s">
        <v>32</v>
      </c>
      <c r="M1418" s="94"/>
    </row>
    <row r="1419" spans="1:13" x14ac:dyDescent="0.2">
      <c r="A1419" s="94">
        <v>6691</v>
      </c>
      <c r="B1419" t="s">
        <v>1119</v>
      </c>
      <c r="C1419" t="s">
        <v>1092</v>
      </c>
      <c r="D1419" t="s">
        <v>28</v>
      </c>
      <c r="F1419">
        <v>7422</v>
      </c>
      <c r="G1419" s="96" t="s">
        <v>1262</v>
      </c>
      <c r="H1419" t="s">
        <v>32</v>
      </c>
      <c r="M1419" s="94"/>
    </row>
    <row r="1420" spans="1:13" x14ac:dyDescent="0.2">
      <c r="A1420" s="94">
        <v>6700</v>
      </c>
      <c r="B1420" t="s">
        <v>1120</v>
      </c>
      <c r="C1420" t="s">
        <v>1120</v>
      </c>
      <c r="D1420" t="s">
        <v>50</v>
      </c>
      <c r="F1420">
        <v>7423</v>
      </c>
      <c r="G1420" s="96" t="s">
        <v>1262</v>
      </c>
      <c r="H1420" t="s">
        <v>32</v>
      </c>
      <c r="M1420" s="94"/>
    </row>
    <row r="1421" spans="1:13" x14ac:dyDescent="0.2">
      <c r="A1421" s="94">
        <v>6700</v>
      </c>
      <c r="B1421" t="s">
        <v>2011</v>
      </c>
      <c r="C1421" t="s">
        <v>1120</v>
      </c>
      <c r="D1421" t="s">
        <v>50</v>
      </c>
      <c r="F1421">
        <v>7431</v>
      </c>
      <c r="G1421" s="96" t="s">
        <v>1262</v>
      </c>
      <c r="H1421" t="s">
        <v>32</v>
      </c>
      <c r="M1421" s="94"/>
    </row>
    <row r="1422" spans="1:13" x14ac:dyDescent="0.2">
      <c r="A1422" s="94">
        <v>6700</v>
      </c>
      <c r="B1422" t="s">
        <v>2012</v>
      </c>
      <c r="C1422" t="s">
        <v>1120</v>
      </c>
      <c r="D1422" t="s">
        <v>50</v>
      </c>
      <c r="F1422">
        <v>7432</v>
      </c>
      <c r="G1422" s="96" t="s">
        <v>1262</v>
      </c>
      <c r="H1422" t="s">
        <v>32</v>
      </c>
      <c r="M1422" s="94"/>
    </row>
    <row r="1423" spans="1:13" x14ac:dyDescent="0.2">
      <c r="A1423" s="94">
        <v>6706</v>
      </c>
      <c r="B1423" t="s">
        <v>1121</v>
      </c>
      <c r="C1423" t="s">
        <v>1120</v>
      </c>
      <c r="D1423" t="s">
        <v>50</v>
      </c>
      <c r="F1423">
        <v>7433</v>
      </c>
      <c r="G1423" s="96" t="s">
        <v>1262</v>
      </c>
      <c r="H1423" t="s">
        <v>32</v>
      </c>
      <c r="M1423" s="94"/>
    </row>
    <row r="1424" spans="1:13" x14ac:dyDescent="0.2">
      <c r="A1424" s="94">
        <v>6707</v>
      </c>
      <c r="B1424" t="s">
        <v>1122</v>
      </c>
      <c r="C1424" t="s">
        <v>1120</v>
      </c>
      <c r="D1424" t="s">
        <v>50</v>
      </c>
      <c r="F1424">
        <v>7434</v>
      </c>
      <c r="G1424" s="96" t="s">
        <v>1262</v>
      </c>
      <c r="H1424" t="s">
        <v>32</v>
      </c>
      <c r="M1424" s="94"/>
    </row>
    <row r="1425" spans="1:13" x14ac:dyDescent="0.2">
      <c r="A1425" s="94">
        <v>6708</v>
      </c>
      <c r="B1425" t="s">
        <v>452</v>
      </c>
      <c r="C1425" t="s">
        <v>1120</v>
      </c>
      <c r="D1425" t="s">
        <v>50</v>
      </c>
      <c r="F1425">
        <v>7435</v>
      </c>
      <c r="G1425" s="96" t="s">
        <v>1262</v>
      </c>
      <c r="H1425" t="s">
        <v>32</v>
      </c>
      <c r="M1425" s="94"/>
    </row>
    <row r="1426" spans="1:13" x14ac:dyDescent="0.2">
      <c r="A1426" s="94">
        <v>6710</v>
      </c>
      <c r="B1426" t="s">
        <v>1123</v>
      </c>
      <c r="C1426" t="s">
        <v>1120</v>
      </c>
      <c r="D1426" t="s">
        <v>50</v>
      </c>
      <c r="F1426">
        <v>7441</v>
      </c>
      <c r="G1426" s="96" t="s">
        <v>1257</v>
      </c>
      <c r="H1426" t="s">
        <v>32</v>
      </c>
      <c r="M1426" s="94"/>
    </row>
    <row r="1427" spans="1:13" x14ac:dyDescent="0.2">
      <c r="A1427" s="94">
        <v>6712</v>
      </c>
      <c r="B1427" t="s">
        <v>1124</v>
      </c>
      <c r="C1427" t="s">
        <v>1120</v>
      </c>
      <c r="D1427" t="s">
        <v>50</v>
      </c>
      <c r="F1427">
        <v>7442</v>
      </c>
      <c r="G1427" s="96" t="s">
        <v>1257</v>
      </c>
      <c r="H1427" t="s">
        <v>32</v>
      </c>
      <c r="M1427" s="94"/>
    </row>
    <row r="1428" spans="1:13" x14ac:dyDescent="0.2">
      <c r="A1428" s="94">
        <v>6713</v>
      </c>
      <c r="B1428" t="s">
        <v>1125</v>
      </c>
      <c r="C1428" t="s">
        <v>1120</v>
      </c>
      <c r="D1428" t="s">
        <v>50</v>
      </c>
      <c r="F1428">
        <v>7444</v>
      </c>
      <c r="G1428" s="96" t="s">
        <v>1257</v>
      </c>
      <c r="H1428" t="s">
        <v>32</v>
      </c>
      <c r="M1428" s="94"/>
    </row>
    <row r="1429" spans="1:13" x14ac:dyDescent="0.2">
      <c r="A1429" s="94">
        <v>6714</v>
      </c>
      <c r="B1429" t="s">
        <v>1126</v>
      </c>
      <c r="C1429" t="s">
        <v>1120</v>
      </c>
      <c r="D1429" t="s">
        <v>50</v>
      </c>
      <c r="F1429">
        <v>7451</v>
      </c>
      <c r="G1429" s="96" t="s">
        <v>1257</v>
      </c>
      <c r="H1429" t="s">
        <v>32</v>
      </c>
      <c r="M1429" s="94"/>
    </row>
    <row r="1430" spans="1:13" x14ac:dyDescent="0.2">
      <c r="A1430" s="94">
        <v>6719</v>
      </c>
      <c r="B1430" t="s">
        <v>1127</v>
      </c>
      <c r="C1430" t="s">
        <v>1120</v>
      </c>
      <c r="D1430" t="s">
        <v>50</v>
      </c>
      <c r="F1430">
        <v>7453</v>
      </c>
      <c r="G1430" s="96" t="s">
        <v>1257</v>
      </c>
      <c r="H1430" t="s">
        <v>32</v>
      </c>
      <c r="M1430" s="94"/>
    </row>
    <row r="1431" spans="1:13" x14ac:dyDescent="0.2">
      <c r="A1431" s="94">
        <v>6721</v>
      </c>
      <c r="B1431" t="s">
        <v>1128</v>
      </c>
      <c r="C1431" t="s">
        <v>1120</v>
      </c>
      <c r="D1431" t="s">
        <v>50</v>
      </c>
      <c r="F1431">
        <v>7461</v>
      </c>
      <c r="G1431" s="96" t="s">
        <v>1262</v>
      </c>
      <c r="H1431" t="s">
        <v>32</v>
      </c>
      <c r="M1431" s="94"/>
    </row>
    <row r="1432" spans="1:13" x14ac:dyDescent="0.2">
      <c r="A1432" s="94">
        <v>6722</v>
      </c>
      <c r="B1432" t="s">
        <v>1129</v>
      </c>
      <c r="C1432" t="s">
        <v>1120</v>
      </c>
      <c r="D1432" t="s">
        <v>50</v>
      </c>
      <c r="F1432">
        <v>7463</v>
      </c>
      <c r="G1432" s="96" t="s">
        <v>1262</v>
      </c>
      <c r="H1432" t="s">
        <v>32</v>
      </c>
      <c r="M1432" s="94"/>
    </row>
    <row r="1433" spans="1:13" x14ac:dyDescent="0.2">
      <c r="A1433" s="94">
        <v>6723</v>
      </c>
      <c r="B1433" t="s">
        <v>1130</v>
      </c>
      <c r="C1433" t="s">
        <v>1120</v>
      </c>
      <c r="D1433" t="s">
        <v>50</v>
      </c>
      <c r="F1433">
        <v>7464</v>
      </c>
      <c r="G1433" s="96" t="s">
        <v>1262</v>
      </c>
      <c r="H1433" t="s">
        <v>32</v>
      </c>
      <c r="M1433" s="94"/>
    </row>
    <row r="1434" spans="1:13" x14ac:dyDescent="0.2">
      <c r="A1434" s="94">
        <v>6731</v>
      </c>
      <c r="B1434" t="s">
        <v>1131</v>
      </c>
      <c r="C1434" t="s">
        <v>1120</v>
      </c>
      <c r="D1434" t="s">
        <v>50</v>
      </c>
      <c r="F1434">
        <v>7471</v>
      </c>
      <c r="G1434" s="96" t="s">
        <v>1262</v>
      </c>
      <c r="H1434" t="s">
        <v>32</v>
      </c>
      <c r="M1434" s="94"/>
    </row>
    <row r="1435" spans="1:13" x14ac:dyDescent="0.2">
      <c r="A1435" s="94">
        <v>6733</v>
      </c>
      <c r="B1435" t="s">
        <v>1132</v>
      </c>
      <c r="C1435" t="s">
        <v>1120</v>
      </c>
      <c r="D1435" t="s">
        <v>50</v>
      </c>
      <c r="F1435">
        <v>7472</v>
      </c>
      <c r="G1435" s="96" t="s">
        <v>1262</v>
      </c>
      <c r="H1435" t="s">
        <v>32</v>
      </c>
      <c r="M1435" s="94"/>
    </row>
    <row r="1436" spans="1:13" x14ac:dyDescent="0.2">
      <c r="A1436" s="94">
        <v>6741</v>
      </c>
      <c r="B1436" t="s">
        <v>1133</v>
      </c>
      <c r="C1436" t="s">
        <v>1120</v>
      </c>
      <c r="D1436" t="s">
        <v>50</v>
      </c>
      <c r="F1436">
        <v>7473</v>
      </c>
      <c r="G1436" s="96" t="s">
        <v>1262</v>
      </c>
      <c r="H1436" t="s">
        <v>32</v>
      </c>
      <c r="M1436" s="94"/>
    </row>
    <row r="1437" spans="1:13" x14ac:dyDescent="0.2">
      <c r="A1437" s="94">
        <v>6751</v>
      </c>
      <c r="B1437" t="s">
        <v>2010</v>
      </c>
      <c r="C1437" t="s">
        <v>1120</v>
      </c>
      <c r="D1437" t="s">
        <v>50</v>
      </c>
      <c r="F1437">
        <v>7474</v>
      </c>
      <c r="G1437" s="96" t="s">
        <v>1262</v>
      </c>
      <c r="H1437" t="s">
        <v>32</v>
      </c>
      <c r="M1437" s="94"/>
    </row>
    <row r="1438" spans="1:13" x14ac:dyDescent="0.2">
      <c r="A1438" s="94">
        <v>6752</v>
      </c>
      <c r="B1438" t="s">
        <v>1134</v>
      </c>
      <c r="C1438" t="s">
        <v>1120</v>
      </c>
      <c r="D1438" t="s">
        <v>50</v>
      </c>
      <c r="F1438">
        <v>7501</v>
      </c>
      <c r="G1438" s="96" t="s">
        <v>1262</v>
      </c>
      <c r="H1438" t="s">
        <v>32</v>
      </c>
      <c r="M1438" s="94"/>
    </row>
    <row r="1439" spans="1:13" x14ac:dyDescent="0.2">
      <c r="A1439" s="94">
        <v>6754</v>
      </c>
      <c r="B1439" t="s">
        <v>1135</v>
      </c>
      <c r="C1439" t="s">
        <v>1120</v>
      </c>
      <c r="D1439" t="s">
        <v>50</v>
      </c>
      <c r="F1439">
        <v>7503</v>
      </c>
      <c r="G1439" s="96" t="s">
        <v>1262</v>
      </c>
      <c r="H1439" t="s">
        <v>32</v>
      </c>
      <c r="M1439" s="94"/>
    </row>
    <row r="1440" spans="1:13" x14ac:dyDescent="0.2">
      <c r="A1440" s="94">
        <v>6764</v>
      </c>
      <c r="B1440" t="s">
        <v>1136</v>
      </c>
      <c r="C1440" t="s">
        <v>1120</v>
      </c>
      <c r="D1440" t="s">
        <v>50</v>
      </c>
      <c r="F1440">
        <v>7511</v>
      </c>
      <c r="G1440" s="96" t="s">
        <v>1262</v>
      </c>
      <c r="H1440" t="s">
        <v>32</v>
      </c>
      <c r="M1440" s="94"/>
    </row>
    <row r="1441" spans="1:13" x14ac:dyDescent="0.2">
      <c r="A1441" s="94">
        <v>6767</v>
      </c>
      <c r="B1441" t="s">
        <v>265</v>
      </c>
      <c r="C1441" t="s">
        <v>1175</v>
      </c>
      <c r="D1441" t="s">
        <v>50</v>
      </c>
      <c r="F1441">
        <v>7512</v>
      </c>
      <c r="G1441" s="96" t="s">
        <v>1262</v>
      </c>
      <c r="H1441" t="s">
        <v>32</v>
      </c>
      <c r="M1441" s="94"/>
    </row>
    <row r="1442" spans="1:13" x14ac:dyDescent="0.2">
      <c r="A1442" s="94">
        <v>6771</v>
      </c>
      <c r="B1442" t="s">
        <v>1137</v>
      </c>
      <c r="C1442" t="s">
        <v>1120</v>
      </c>
      <c r="D1442" t="s">
        <v>50</v>
      </c>
      <c r="F1442">
        <v>7521</v>
      </c>
      <c r="G1442" s="96" t="s">
        <v>1298</v>
      </c>
      <c r="H1442" t="s">
        <v>32</v>
      </c>
      <c r="M1442" s="94"/>
    </row>
    <row r="1443" spans="1:13" x14ac:dyDescent="0.2">
      <c r="A1443" s="94">
        <v>6773</v>
      </c>
      <c r="B1443" t="s">
        <v>1138</v>
      </c>
      <c r="C1443" t="s">
        <v>1120</v>
      </c>
      <c r="D1443" t="s">
        <v>50</v>
      </c>
      <c r="F1443">
        <v>7522</v>
      </c>
      <c r="G1443" s="96" t="s">
        <v>1298</v>
      </c>
      <c r="H1443" t="s">
        <v>32</v>
      </c>
      <c r="M1443" s="94"/>
    </row>
    <row r="1444" spans="1:13" x14ac:dyDescent="0.2">
      <c r="A1444" s="94">
        <v>6774</v>
      </c>
      <c r="B1444" t="s">
        <v>1139</v>
      </c>
      <c r="C1444" t="s">
        <v>1120</v>
      </c>
      <c r="D1444" t="s">
        <v>50</v>
      </c>
      <c r="F1444">
        <v>7531</v>
      </c>
      <c r="G1444" s="96" t="s">
        <v>1262</v>
      </c>
      <c r="H1444" t="s">
        <v>32</v>
      </c>
      <c r="M1444" s="94"/>
    </row>
    <row r="1445" spans="1:13" x14ac:dyDescent="0.2">
      <c r="A1445" s="94">
        <v>6780</v>
      </c>
      <c r="B1445" t="s">
        <v>1140</v>
      </c>
      <c r="C1445" t="s">
        <v>1120</v>
      </c>
      <c r="D1445" t="s">
        <v>50</v>
      </c>
      <c r="F1445">
        <v>7532</v>
      </c>
      <c r="G1445" s="96" t="s">
        <v>1262</v>
      </c>
      <c r="H1445" t="s">
        <v>32</v>
      </c>
      <c r="M1445" s="94"/>
    </row>
    <row r="1446" spans="1:13" x14ac:dyDescent="0.2">
      <c r="A1446" s="94">
        <v>6781</v>
      </c>
      <c r="B1446" t="s">
        <v>1141</v>
      </c>
      <c r="C1446" t="s">
        <v>1120</v>
      </c>
      <c r="D1446" t="s">
        <v>50</v>
      </c>
      <c r="F1446">
        <v>7533</v>
      </c>
      <c r="G1446" s="96" t="s">
        <v>1298</v>
      </c>
      <c r="H1446" t="s">
        <v>32</v>
      </c>
      <c r="M1446" s="94"/>
    </row>
    <row r="1447" spans="1:13" x14ac:dyDescent="0.2">
      <c r="A1447" s="94">
        <v>6782</v>
      </c>
      <c r="B1447" t="s">
        <v>1142</v>
      </c>
      <c r="C1447" t="s">
        <v>1120</v>
      </c>
      <c r="D1447" t="s">
        <v>50</v>
      </c>
      <c r="F1447">
        <v>7534</v>
      </c>
      <c r="G1447" s="96" t="s">
        <v>1298</v>
      </c>
      <c r="H1447" t="s">
        <v>32</v>
      </c>
      <c r="M1447" s="94"/>
    </row>
    <row r="1448" spans="1:13" x14ac:dyDescent="0.2">
      <c r="A1448" s="94">
        <v>6791</v>
      </c>
      <c r="B1448" t="s">
        <v>2193</v>
      </c>
      <c r="C1448" t="s">
        <v>1120</v>
      </c>
      <c r="D1448" t="s">
        <v>50</v>
      </c>
      <c r="F1448">
        <v>7535</v>
      </c>
      <c r="G1448" s="96" t="s">
        <v>1298</v>
      </c>
      <c r="H1448" t="s">
        <v>32</v>
      </c>
      <c r="M1448" s="94"/>
    </row>
    <row r="1449" spans="1:13" x14ac:dyDescent="0.2">
      <c r="A1449" s="94">
        <v>6793</v>
      </c>
      <c r="B1449" t="s">
        <v>1143</v>
      </c>
      <c r="C1449" t="s">
        <v>1120</v>
      </c>
      <c r="D1449" t="s">
        <v>50</v>
      </c>
      <c r="F1449">
        <v>7536</v>
      </c>
      <c r="G1449" s="96" t="s">
        <v>1298</v>
      </c>
      <c r="H1449" t="s">
        <v>32</v>
      </c>
      <c r="M1449" s="94"/>
    </row>
    <row r="1450" spans="1:13" x14ac:dyDescent="0.2">
      <c r="A1450" s="94">
        <v>6800</v>
      </c>
      <c r="B1450" t="s">
        <v>1144</v>
      </c>
      <c r="C1450" t="s">
        <v>1144</v>
      </c>
      <c r="D1450" t="s">
        <v>50</v>
      </c>
      <c r="F1450">
        <v>7537</v>
      </c>
      <c r="G1450" s="96" t="s">
        <v>1298</v>
      </c>
      <c r="H1450" t="s">
        <v>32</v>
      </c>
      <c r="M1450" s="94"/>
    </row>
    <row r="1451" spans="1:13" x14ac:dyDescent="0.2">
      <c r="A1451" s="94">
        <v>6811</v>
      </c>
      <c r="B1451" t="s">
        <v>1145</v>
      </c>
      <c r="C1451" t="s">
        <v>1144</v>
      </c>
      <c r="D1451" t="s">
        <v>50</v>
      </c>
      <c r="F1451">
        <v>7540</v>
      </c>
      <c r="G1451" s="96" t="s">
        <v>1298</v>
      </c>
      <c r="H1451" t="s">
        <v>32</v>
      </c>
      <c r="M1451" s="94"/>
    </row>
    <row r="1452" spans="1:13" x14ac:dyDescent="0.2">
      <c r="A1452" s="94">
        <v>6812</v>
      </c>
      <c r="B1452" t="s">
        <v>1146</v>
      </c>
      <c r="C1452" t="s">
        <v>1144</v>
      </c>
      <c r="D1452" t="s">
        <v>50</v>
      </c>
      <c r="F1452">
        <v>7542</v>
      </c>
      <c r="G1452" s="96" t="s">
        <v>1298</v>
      </c>
      <c r="H1452" t="s">
        <v>32</v>
      </c>
      <c r="M1452" s="94"/>
    </row>
    <row r="1453" spans="1:13" x14ac:dyDescent="0.2">
      <c r="A1453" s="94">
        <v>6820</v>
      </c>
      <c r="B1453" t="s">
        <v>1147</v>
      </c>
      <c r="C1453" t="s">
        <v>1144</v>
      </c>
      <c r="D1453" t="s">
        <v>50</v>
      </c>
      <c r="F1453">
        <v>7543</v>
      </c>
      <c r="G1453" s="96" t="s">
        <v>1298</v>
      </c>
      <c r="H1453" t="s">
        <v>32</v>
      </c>
      <c r="M1453" s="94"/>
    </row>
    <row r="1454" spans="1:13" x14ac:dyDescent="0.2">
      <c r="A1454" s="94">
        <v>6822</v>
      </c>
      <c r="B1454" t="s">
        <v>2017</v>
      </c>
      <c r="C1454" t="s">
        <v>1144</v>
      </c>
      <c r="D1454" t="s">
        <v>50</v>
      </c>
      <c r="F1454">
        <v>7544</v>
      </c>
      <c r="G1454" s="96" t="s">
        <v>1298</v>
      </c>
      <c r="H1454" t="s">
        <v>32</v>
      </c>
      <c r="M1454" s="94"/>
    </row>
    <row r="1455" spans="1:13" x14ac:dyDescent="0.2">
      <c r="A1455" s="94">
        <v>6822</v>
      </c>
      <c r="B1455" t="s">
        <v>2018</v>
      </c>
      <c r="C1455" t="s">
        <v>1144</v>
      </c>
      <c r="D1455" t="s">
        <v>50</v>
      </c>
      <c r="F1455">
        <v>7551</v>
      </c>
      <c r="G1455" s="96" t="s">
        <v>1298</v>
      </c>
      <c r="H1455" t="s">
        <v>32</v>
      </c>
      <c r="M1455" s="94"/>
    </row>
    <row r="1456" spans="1:13" x14ac:dyDescent="0.2">
      <c r="A1456" s="94">
        <v>6822</v>
      </c>
      <c r="B1456" t="s">
        <v>2022</v>
      </c>
      <c r="C1456" t="s">
        <v>1144</v>
      </c>
      <c r="D1456" t="s">
        <v>50</v>
      </c>
      <c r="F1456">
        <v>7552</v>
      </c>
      <c r="G1456" s="96" t="s">
        <v>1298</v>
      </c>
      <c r="H1456" t="s">
        <v>32</v>
      </c>
      <c r="M1456" s="94"/>
    </row>
    <row r="1457" spans="1:13" x14ac:dyDescent="0.2">
      <c r="A1457" s="94">
        <v>6822</v>
      </c>
      <c r="B1457" t="s">
        <v>1148</v>
      </c>
      <c r="C1457" t="s">
        <v>1144</v>
      </c>
      <c r="D1457" t="s">
        <v>50</v>
      </c>
      <c r="F1457">
        <v>7561</v>
      </c>
      <c r="G1457" s="96" t="s">
        <v>1376</v>
      </c>
      <c r="H1457" t="s">
        <v>32</v>
      </c>
      <c r="M1457" s="94"/>
    </row>
    <row r="1458" spans="1:13" x14ac:dyDescent="0.2">
      <c r="A1458" s="94">
        <v>6822</v>
      </c>
      <c r="B1458" t="s">
        <v>2024</v>
      </c>
      <c r="C1458" t="s">
        <v>1144</v>
      </c>
      <c r="D1458" t="s">
        <v>50</v>
      </c>
      <c r="F1458">
        <v>7562</v>
      </c>
      <c r="G1458" s="96" t="s">
        <v>1376</v>
      </c>
      <c r="H1458" t="s">
        <v>32</v>
      </c>
      <c r="M1458" s="94"/>
    </row>
    <row r="1459" spans="1:13" x14ac:dyDescent="0.2">
      <c r="A1459" s="94">
        <v>6824</v>
      </c>
      <c r="B1459" t="s">
        <v>1149</v>
      </c>
      <c r="C1459" t="s">
        <v>1144</v>
      </c>
      <c r="D1459" t="s">
        <v>50</v>
      </c>
      <c r="F1459">
        <v>7563</v>
      </c>
      <c r="G1459" s="96" t="s">
        <v>1376</v>
      </c>
      <c r="H1459" t="s">
        <v>32</v>
      </c>
      <c r="M1459" s="94"/>
    </row>
    <row r="1460" spans="1:13" x14ac:dyDescent="0.2">
      <c r="A1460" s="94">
        <v>6830</v>
      </c>
      <c r="B1460" t="s">
        <v>2021</v>
      </c>
      <c r="C1460" t="s">
        <v>1144</v>
      </c>
      <c r="D1460" t="s">
        <v>50</v>
      </c>
      <c r="F1460">
        <v>7571</v>
      </c>
      <c r="G1460" s="96" t="s">
        <v>1376</v>
      </c>
      <c r="H1460" t="s">
        <v>32</v>
      </c>
      <c r="M1460" s="94"/>
    </row>
    <row r="1461" spans="1:13" x14ac:dyDescent="0.2">
      <c r="A1461" s="94">
        <v>6830</v>
      </c>
      <c r="B1461" t="s">
        <v>1150</v>
      </c>
      <c r="C1461" t="s">
        <v>1144</v>
      </c>
      <c r="D1461" t="s">
        <v>50</v>
      </c>
      <c r="F1461">
        <v>7572</v>
      </c>
      <c r="G1461" s="96" t="s">
        <v>1376</v>
      </c>
      <c r="H1461" t="s">
        <v>32</v>
      </c>
      <c r="M1461" s="94"/>
    </row>
    <row r="1462" spans="1:13" x14ac:dyDescent="0.2">
      <c r="A1462" s="94">
        <v>6832</v>
      </c>
      <c r="B1462" t="s">
        <v>2023</v>
      </c>
      <c r="C1462" t="s">
        <v>1144</v>
      </c>
      <c r="D1462" t="s">
        <v>50</v>
      </c>
      <c r="F1462">
        <v>8010</v>
      </c>
      <c r="G1462" s="96" t="s">
        <v>2216</v>
      </c>
      <c r="H1462" t="s">
        <v>34</v>
      </c>
      <c r="M1462" s="94"/>
    </row>
    <row r="1463" spans="1:13" x14ac:dyDescent="0.2">
      <c r="A1463" s="94">
        <v>6832</v>
      </c>
      <c r="B1463" t="s">
        <v>2025</v>
      </c>
      <c r="C1463" t="s">
        <v>1144</v>
      </c>
      <c r="D1463" t="s">
        <v>50</v>
      </c>
      <c r="F1463">
        <v>8044</v>
      </c>
      <c r="G1463" s="96" t="s">
        <v>2042</v>
      </c>
      <c r="H1463" t="s">
        <v>34</v>
      </c>
      <c r="M1463" s="94"/>
    </row>
    <row r="1464" spans="1:13" x14ac:dyDescent="0.2">
      <c r="A1464" s="94">
        <v>6833</v>
      </c>
      <c r="B1464" t="s">
        <v>2019</v>
      </c>
      <c r="C1464" t="s">
        <v>1144</v>
      </c>
      <c r="D1464" t="s">
        <v>50</v>
      </c>
      <c r="F1464">
        <v>8046</v>
      </c>
      <c r="G1464" s="96" t="s">
        <v>2042</v>
      </c>
      <c r="H1464" t="s">
        <v>34</v>
      </c>
      <c r="M1464" s="94"/>
    </row>
    <row r="1465" spans="1:13" x14ac:dyDescent="0.2">
      <c r="A1465" s="94">
        <v>6833</v>
      </c>
      <c r="B1465" t="s">
        <v>2020</v>
      </c>
      <c r="C1465" t="s">
        <v>1144</v>
      </c>
      <c r="D1465" t="s">
        <v>50</v>
      </c>
      <c r="F1465">
        <v>8051</v>
      </c>
      <c r="G1465" s="96" t="s">
        <v>2042</v>
      </c>
      <c r="H1465" t="s">
        <v>34</v>
      </c>
      <c r="M1465" s="94"/>
    </row>
    <row r="1466" spans="1:13" x14ac:dyDescent="0.2">
      <c r="A1466" s="94">
        <v>6833</v>
      </c>
      <c r="B1466" t="s">
        <v>1154</v>
      </c>
      <c r="C1466" t="s">
        <v>1144</v>
      </c>
      <c r="D1466" t="s">
        <v>50</v>
      </c>
      <c r="F1466">
        <v>8054</v>
      </c>
      <c r="G1466" s="96" t="s">
        <v>2042</v>
      </c>
      <c r="H1466" t="s">
        <v>34</v>
      </c>
      <c r="M1466" s="94"/>
    </row>
    <row r="1467" spans="1:13" x14ac:dyDescent="0.2">
      <c r="A1467" s="94">
        <v>6834</v>
      </c>
      <c r="B1467" t="s">
        <v>1151</v>
      </c>
      <c r="C1467" t="s">
        <v>1144</v>
      </c>
      <c r="D1467" t="s">
        <v>50</v>
      </c>
      <c r="F1467">
        <v>8061</v>
      </c>
      <c r="G1467" s="96" t="s">
        <v>2042</v>
      </c>
      <c r="H1467" t="s">
        <v>34</v>
      </c>
      <c r="M1467" s="94"/>
    </row>
    <row r="1468" spans="1:13" x14ac:dyDescent="0.2">
      <c r="A1468" s="94">
        <v>6835</v>
      </c>
      <c r="B1468" t="s">
        <v>1152</v>
      </c>
      <c r="C1468" t="s">
        <v>1144</v>
      </c>
      <c r="D1468" t="s">
        <v>50</v>
      </c>
      <c r="F1468">
        <v>8062</v>
      </c>
      <c r="G1468" s="96" t="s">
        <v>2042</v>
      </c>
      <c r="H1468" t="s">
        <v>34</v>
      </c>
      <c r="M1468" s="94"/>
    </row>
    <row r="1469" spans="1:13" x14ac:dyDescent="0.2">
      <c r="A1469" s="94">
        <v>6836</v>
      </c>
      <c r="B1469" t="s">
        <v>1153</v>
      </c>
      <c r="C1469" t="s">
        <v>1144</v>
      </c>
      <c r="D1469" t="s">
        <v>50</v>
      </c>
      <c r="F1469">
        <v>8063</v>
      </c>
      <c r="G1469" s="96" t="s">
        <v>2042</v>
      </c>
      <c r="H1469" t="s">
        <v>34</v>
      </c>
      <c r="M1469" s="94"/>
    </row>
    <row r="1470" spans="1:13" x14ac:dyDescent="0.2">
      <c r="A1470" s="94">
        <v>6840</v>
      </c>
      <c r="B1470" t="s">
        <v>1155</v>
      </c>
      <c r="C1470" t="s">
        <v>1144</v>
      </c>
      <c r="D1470" t="s">
        <v>50</v>
      </c>
      <c r="F1470">
        <v>8071</v>
      </c>
      <c r="G1470" s="96" t="s">
        <v>2042</v>
      </c>
      <c r="H1470" t="s">
        <v>34</v>
      </c>
      <c r="M1470" s="94"/>
    </row>
    <row r="1471" spans="1:13" x14ac:dyDescent="0.2">
      <c r="A1471" s="94">
        <v>6841</v>
      </c>
      <c r="B1471" t="s">
        <v>1156</v>
      </c>
      <c r="C1471" t="s">
        <v>1144</v>
      </c>
      <c r="D1471" t="s">
        <v>50</v>
      </c>
      <c r="F1471">
        <v>8072</v>
      </c>
      <c r="G1471" s="96" t="s">
        <v>2042</v>
      </c>
      <c r="H1471" t="s">
        <v>34</v>
      </c>
      <c r="M1471" s="94"/>
    </row>
    <row r="1472" spans="1:13" x14ac:dyDescent="0.2">
      <c r="A1472" s="94">
        <v>6842</v>
      </c>
      <c r="B1472" t="s">
        <v>1157</v>
      </c>
      <c r="C1472" t="s">
        <v>1144</v>
      </c>
      <c r="D1472" t="s">
        <v>50</v>
      </c>
      <c r="F1472">
        <v>8073</v>
      </c>
      <c r="G1472" s="96" t="s">
        <v>2042</v>
      </c>
      <c r="H1472" t="s">
        <v>34</v>
      </c>
      <c r="M1472" s="94"/>
    </row>
    <row r="1473" spans="1:13" x14ac:dyDescent="0.2">
      <c r="A1473" s="94">
        <v>6844</v>
      </c>
      <c r="B1473" t="s">
        <v>1158</v>
      </c>
      <c r="C1473" t="s">
        <v>1144</v>
      </c>
      <c r="D1473" t="s">
        <v>50</v>
      </c>
      <c r="F1473">
        <v>8074</v>
      </c>
      <c r="G1473" s="96" t="s">
        <v>2042</v>
      </c>
      <c r="H1473" t="s">
        <v>34</v>
      </c>
      <c r="M1473" s="94"/>
    </row>
    <row r="1474" spans="1:13" x14ac:dyDescent="0.2">
      <c r="A1474" s="94">
        <v>6845</v>
      </c>
      <c r="B1474" t="s">
        <v>1159</v>
      </c>
      <c r="C1474" t="s">
        <v>1160</v>
      </c>
      <c r="D1474" t="s">
        <v>50</v>
      </c>
      <c r="F1474">
        <v>8075</v>
      </c>
      <c r="G1474" s="96" t="s">
        <v>2042</v>
      </c>
      <c r="H1474" t="s">
        <v>34</v>
      </c>
      <c r="M1474" s="94"/>
    </row>
    <row r="1475" spans="1:13" x14ac:dyDescent="0.2">
      <c r="A1475" s="94">
        <v>6850</v>
      </c>
      <c r="B1475" t="s">
        <v>1160</v>
      </c>
      <c r="C1475" t="s">
        <v>1160</v>
      </c>
      <c r="D1475" t="s">
        <v>50</v>
      </c>
      <c r="F1475">
        <v>8076</v>
      </c>
      <c r="G1475" s="96" t="s">
        <v>2042</v>
      </c>
      <c r="H1475" t="s">
        <v>34</v>
      </c>
      <c r="M1475" s="94"/>
    </row>
    <row r="1476" spans="1:13" x14ac:dyDescent="0.2">
      <c r="A1476" s="94">
        <v>6858</v>
      </c>
      <c r="B1476" t="s">
        <v>2013</v>
      </c>
      <c r="C1476" t="s">
        <v>1175</v>
      </c>
      <c r="D1476" t="s">
        <v>50</v>
      </c>
      <c r="F1476">
        <v>8077</v>
      </c>
      <c r="G1476" s="96" t="s">
        <v>2042</v>
      </c>
      <c r="H1476" t="s">
        <v>34</v>
      </c>
      <c r="M1476" s="94"/>
    </row>
    <row r="1477" spans="1:13" x14ac:dyDescent="0.2">
      <c r="A1477" s="94">
        <v>6858</v>
      </c>
      <c r="B1477" t="s">
        <v>1161</v>
      </c>
      <c r="C1477" t="s">
        <v>1175</v>
      </c>
      <c r="D1477" t="s">
        <v>50</v>
      </c>
      <c r="F1477">
        <v>8081</v>
      </c>
      <c r="G1477" s="96" t="s">
        <v>1386</v>
      </c>
      <c r="H1477" t="s">
        <v>34</v>
      </c>
      <c r="M1477" s="94"/>
    </row>
    <row r="1478" spans="1:13" x14ac:dyDescent="0.2">
      <c r="A1478" s="94">
        <v>6861</v>
      </c>
      <c r="B1478" t="s">
        <v>1162</v>
      </c>
      <c r="C1478" t="s">
        <v>1175</v>
      </c>
      <c r="D1478" t="s">
        <v>50</v>
      </c>
      <c r="F1478">
        <v>8082</v>
      </c>
      <c r="G1478" s="96" t="s">
        <v>2045</v>
      </c>
      <c r="H1478" t="s">
        <v>34</v>
      </c>
      <c r="M1478" s="94"/>
    </row>
    <row r="1479" spans="1:13" x14ac:dyDescent="0.2">
      <c r="A1479" s="94">
        <v>6863</v>
      </c>
      <c r="B1479" t="s">
        <v>1163</v>
      </c>
      <c r="C1479" t="s">
        <v>1175</v>
      </c>
      <c r="D1479" t="s">
        <v>50</v>
      </c>
      <c r="F1479">
        <v>8083</v>
      </c>
      <c r="G1479" s="96" t="s">
        <v>2045</v>
      </c>
      <c r="H1479" t="s">
        <v>34</v>
      </c>
      <c r="M1479" s="94"/>
    </row>
    <row r="1480" spans="1:13" x14ac:dyDescent="0.2">
      <c r="A1480" s="94">
        <v>6866</v>
      </c>
      <c r="B1480" t="s">
        <v>1164</v>
      </c>
      <c r="C1480" t="s">
        <v>1175</v>
      </c>
      <c r="D1480" t="s">
        <v>50</v>
      </c>
      <c r="F1480">
        <v>8091</v>
      </c>
      <c r="G1480" s="96" t="s">
        <v>2045</v>
      </c>
      <c r="H1480" t="s">
        <v>34</v>
      </c>
      <c r="M1480" s="94"/>
    </row>
    <row r="1481" spans="1:13" x14ac:dyDescent="0.2">
      <c r="A1481" s="94">
        <v>6867</v>
      </c>
      <c r="B1481" t="s">
        <v>1165</v>
      </c>
      <c r="C1481" t="s">
        <v>1175</v>
      </c>
      <c r="D1481" t="s">
        <v>50</v>
      </c>
      <c r="F1481">
        <v>8092</v>
      </c>
      <c r="G1481" s="96" t="s">
        <v>2045</v>
      </c>
      <c r="H1481" t="s">
        <v>34</v>
      </c>
      <c r="M1481" s="94"/>
    </row>
    <row r="1482" spans="1:13" x14ac:dyDescent="0.2">
      <c r="A1482" s="94">
        <v>6870</v>
      </c>
      <c r="B1482" t="s">
        <v>1166</v>
      </c>
      <c r="C1482" t="s">
        <v>1175</v>
      </c>
      <c r="D1482" t="s">
        <v>50</v>
      </c>
      <c r="F1482">
        <v>8093</v>
      </c>
      <c r="G1482" s="96" t="s">
        <v>2045</v>
      </c>
      <c r="H1482" t="s">
        <v>34</v>
      </c>
      <c r="M1482" s="94"/>
    </row>
    <row r="1483" spans="1:13" x14ac:dyDescent="0.2">
      <c r="A1483" s="94">
        <v>6870</v>
      </c>
      <c r="B1483" t="s">
        <v>2016</v>
      </c>
      <c r="C1483" t="s">
        <v>1175</v>
      </c>
      <c r="D1483" t="s">
        <v>50</v>
      </c>
      <c r="F1483">
        <v>8101</v>
      </c>
      <c r="G1483" s="96" t="s">
        <v>2042</v>
      </c>
      <c r="H1483" t="s">
        <v>34</v>
      </c>
      <c r="M1483" s="94"/>
    </row>
    <row r="1484" spans="1:13" x14ac:dyDescent="0.2">
      <c r="A1484" s="94">
        <v>6874</v>
      </c>
      <c r="B1484" t="s">
        <v>1167</v>
      </c>
      <c r="C1484" t="s">
        <v>1175</v>
      </c>
      <c r="D1484" t="s">
        <v>50</v>
      </c>
      <c r="F1484">
        <v>8102</v>
      </c>
      <c r="G1484" s="96" t="s">
        <v>2042</v>
      </c>
      <c r="H1484" t="s">
        <v>34</v>
      </c>
      <c r="M1484" s="94"/>
    </row>
    <row r="1485" spans="1:13" x14ac:dyDescent="0.2">
      <c r="A1485" s="94">
        <v>6881</v>
      </c>
      <c r="B1485" t="s">
        <v>1168</v>
      </c>
      <c r="C1485" t="s">
        <v>1175</v>
      </c>
      <c r="D1485" t="s">
        <v>50</v>
      </c>
      <c r="F1485">
        <v>8111</v>
      </c>
      <c r="G1485" s="96" t="s">
        <v>2042</v>
      </c>
      <c r="H1485" t="s">
        <v>34</v>
      </c>
      <c r="M1485" s="94"/>
    </row>
    <row r="1486" spans="1:13" x14ac:dyDescent="0.2">
      <c r="A1486" s="94">
        <v>6882</v>
      </c>
      <c r="B1486" t="s">
        <v>1169</v>
      </c>
      <c r="C1486" t="s">
        <v>1175</v>
      </c>
      <c r="D1486" t="s">
        <v>50</v>
      </c>
      <c r="F1486">
        <v>8113</v>
      </c>
      <c r="G1486" s="96" t="s">
        <v>2042</v>
      </c>
      <c r="H1486" t="s">
        <v>34</v>
      </c>
      <c r="M1486" s="94"/>
    </row>
    <row r="1487" spans="1:13" x14ac:dyDescent="0.2">
      <c r="A1487" s="94">
        <v>6883</v>
      </c>
      <c r="B1487" t="s">
        <v>1170</v>
      </c>
      <c r="C1487" t="s">
        <v>1175</v>
      </c>
      <c r="D1487" t="s">
        <v>50</v>
      </c>
      <c r="F1487">
        <v>8120</v>
      </c>
      <c r="G1487" s="96" t="s">
        <v>2042</v>
      </c>
      <c r="H1487" t="s">
        <v>34</v>
      </c>
      <c r="M1487" s="94"/>
    </row>
    <row r="1488" spans="1:13" x14ac:dyDescent="0.2">
      <c r="A1488" s="94">
        <v>6884</v>
      </c>
      <c r="B1488" t="s">
        <v>1171</v>
      </c>
      <c r="C1488" t="s">
        <v>1175</v>
      </c>
      <c r="D1488" t="s">
        <v>50</v>
      </c>
      <c r="F1488">
        <v>8121</v>
      </c>
      <c r="G1488" s="96" t="s">
        <v>2042</v>
      </c>
      <c r="H1488" t="s">
        <v>34</v>
      </c>
      <c r="M1488" s="94"/>
    </row>
    <row r="1489" spans="1:13" x14ac:dyDescent="0.2">
      <c r="A1489" s="94">
        <v>6886</v>
      </c>
      <c r="B1489" t="s">
        <v>1172</v>
      </c>
      <c r="C1489" t="s">
        <v>1175</v>
      </c>
      <c r="D1489" t="s">
        <v>50</v>
      </c>
      <c r="F1489">
        <v>8124</v>
      </c>
      <c r="G1489" s="96" t="s">
        <v>2042</v>
      </c>
      <c r="H1489" t="s">
        <v>34</v>
      </c>
      <c r="M1489" s="94"/>
    </row>
    <row r="1490" spans="1:13" x14ac:dyDescent="0.2">
      <c r="A1490" s="94">
        <v>6888</v>
      </c>
      <c r="B1490" t="s">
        <v>1173</v>
      </c>
      <c r="C1490" t="s">
        <v>1175</v>
      </c>
      <c r="D1490" t="s">
        <v>50</v>
      </c>
      <c r="F1490">
        <v>8130</v>
      </c>
      <c r="G1490" s="96" t="s">
        <v>2042</v>
      </c>
      <c r="H1490" t="s">
        <v>34</v>
      </c>
      <c r="M1490" s="94"/>
    </row>
    <row r="1491" spans="1:13" x14ac:dyDescent="0.2">
      <c r="A1491" s="94">
        <v>6890</v>
      </c>
      <c r="B1491" t="s">
        <v>1174</v>
      </c>
      <c r="C1491" t="s">
        <v>1160</v>
      </c>
      <c r="D1491" t="s">
        <v>50</v>
      </c>
      <c r="F1491">
        <v>8132</v>
      </c>
      <c r="G1491" s="96" t="s">
        <v>2041</v>
      </c>
      <c r="H1491" t="s">
        <v>34</v>
      </c>
      <c r="M1491" s="94"/>
    </row>
    <row r="1492" spans="1:13" x14ac:dyDescent="0.2">
      <c r="A1492" s="94">
        <v>6900</v>
      </c>
      <c r="B1492" t="s">
        <v>1175</v>
      </c>
      <c r="C1492" t="s">
        <v>1175</v>
      </c>
      <c r="D1492" t="s">
        <v>50</v>
      </c>
      <c r="F1492">
        <v>8141</v>
      </c>
      <c r="G1492" s="96" t="s">
        <v>2042</v>
      </c>
      <c r="H1492" t="s">
        <v>34</v>
      </c>
      <c r="M1492" s="94"/>
    </row>
    <row r="1493" spans="1:13" x14ac:dyDescent="0.2">
      <c r="A1493" s="94">
        <v>6900</v>
      </c>
      <c r="B1493" t="s">
        <v>2015</v>
      </c>
      <c r="C1493" t="s">
        <v>1175</v>
      </c>
      <c r="D1493" t="s">
        <v>50</v>
      </c>
      <c r="F1493">
        <v>8142</v>
      </c>
      <c r="G1493" s="96" t="s">
        <v>2042</v>
      </c>
      <c r="H1493" t="s">
        <v>34</v>
      </c>
      <c r="M1493" s="94"/>
    </row>
    <row r="1494" spans="1:13" x14ac:dyDescent="0.2">
      <c r="A1494" s="94">
        <v>6911</v>
      </c>
      <c r="B1494" t="s">
        <v>2014</v>
      </c>
      <c r="C1494" t="s">
        <v>1175</v>
      </c>
      <c r="D1494" t="s">
        <v>50</v>
      </c>
      <c r="F1494">
        <v>8143</v>
      </c>
      <c r="G1494" s="96" t="s">
        <v>2042</v>
      </c>
      <c r="H1494" t="s">
        <v>34</v>
      </c>
      <c r="M1494" s="94"/>
    </row>
    <row r="1495" spans="1:13" x14ac:dyDescent="0.2">
      <c r="A1495" s="94">
        <v>6911</v>
      </c>
      <c r="B1495" t="s">
        <v>1176</v>
      </c>
      <c r="C1495" t="s">
        <v>1175</v>
      </c>
      <c r="D1495" t="s">
        <v>50</v>
      </c>
      <c r="F1495">
        <v>8144</v>
      </c>
      <c r="G1495" s="96" t="s">
        <v>2042</v>
      </c>
      <c r="H1495" t="s">
        <v>34</v>
      </c>
      <c r="M1495" s="94"/>
    </row>
    <row r="1496" spans="1:13" x14ac:dyDescent="0.2">
      <c r="A1496" s="94">
        <v>6912</v>
      </c>
      <c r="B1496" t="s">
        <v>1177</v>
      </c>
      <c r="C1496" t="s">
        <v>1175</v>
      </c>
      <c r="D1496" t="s">
        <v>50</v>
      </c>
      <c r="F1496">
        <v>8151</v>
      </c>
      <c r="G1496" s="96" t="s">
        <v>2042</v>
      </c>
      <c r="H1496" t="s">
        <v>34</v>
      </c>
      <c r="M1496" s="94"/>
    </row>
    <row r="1497" spans="1:13" x14ac:dyDescent="0.2">
      <c r="A1497" s="94">
        <v>6914</v>
      </c>
      <c r="B1497" t="s">
        <v>1178</v>
      </c>
      <c r="C1497" t="s">
        <v>1175</v>
      </c>
      <c r="D1497" t="s">
        <v>50</v>
      </c>
      <c r="F1497">
        <v>8152</v>
      </c>
      <c r="G1497" s="96" t="s">
        <v>1416</v>
      </c>
      <c r="H1497" t="s">
        <v>34</v>
      </c>
      <c r="M1497" s="94"/>
    </row>
    <row r="1498" spans="1:13" x14ac:dyDescent="0.2">
      <c r="A1498" s="94">
        <v>6921</v>
      </c>
      <c r="B1498" t="s">
        <v>1179</v>
      </c>
      <c r="C1498" t="s">
        <v>1175</v>
      </c>
      <c r="D1498" t="s">
        <v>50</v>
      </c>
      <c r="F1498">
        <v>8160</v>
      </c>
      <c r="G1498" s="96" t="s">
        <v>1329</v>
      </c>
      <c r="H1498" t="s">
        <v>34</v>
      </c>
      <c r="M1498" s="94"/>
    </row>
    <row r="1499" spans="1:13" x14ac:dyDescent="0.2">
      <c r="A1499" s="94">
        <v>6922</v>
      </c>
      <c r="B1499" t="s">
        <v>1180</v>
      </c>
      <c r="C1499" t="s">
        <v>1175</v>
      </c>
      <c r="D1499" t="s">
        <v>50</v>
      </c>
      <c r="F1499">
        <v>8162</v>
      </c>
      <c r="G1499" s="96" t="s">
        <v>1329</v>
      </c>
      <c r="H1499" t="s">
        <v>34</v>
      </c>
      <c r="M1499" s="94"/>
    </row>
    <row r="1500" spans="1:13" x14ac:dyDescent="0.2">
      <c r="A1500" s="94">
        <v>6923</v>
      </c>
      <c r="B1500" t="s">
        <v>1181</v>
      </c>
      <c r="C1500" t="s">
        <v>1175</v>
      </c>
      <c r="D1500" t="s">
        <v>50</v>
      </c>
      <c r="F1500">
        <v>8163</v>
      </c>
      <c r="G1500" s="96" t="s">
        <v>1329</v>
      </c>
      <c r="H1500" t="s">
        <v>34</v>
      </c>
      <c r="M1500" s="94"/>
    </row>
    <row r="1501" spans="1:13" x14ac:dyDescent="0.2">
      <c r="A1501" s="94">
        <v>6932</v>
      </c>
      <c r="B1501" t="s">
        <v>1182</v>
      </c>
      <c r="C1501" t="s">
        <v>1175</v>
      </c>
      <c r="D1501" t="s">
        <v>50</v>
      </c>
      <c r="F1501">
        <v>8171</v>
      </c>
      <c r="G1501" s="96" t="s">
        <v>1329</v>
      </c>
      <c r="H1501" t="s">
        <v>34</v>
      </c>
      <c r="M1501" s="94"/>
    </row>
    <row r="1502" spans="1:13" x14ac:dyDescent="0.2">
      <c r="A1502" s="94">
        <v>6933</v>
      </c>
      <c r="B1502" t="s">
        <v>1183</v>
      </c>
      <c r="C1502" t="s">
        <v>1175</v>
      </c>
      <c r="D1502" t="s">
        <v>50</v>
      </c>
      <c r="F1502">
        <v>8181</v>
      </c>
      <c r="G1502" s="96" t="s">
        <v>1329</v>
      </c>
      <c r="H1502" t="s">
        <v>34</v>
      </c>
      <c r="M1502" s="94"/>
    </row>
    <row r="1503" spans="1:13" x14ac:dyDescent="0.2">
      <c r="A1503" s="94">
        <v>6934</v>
      </c>
      <c r="B1503" t="s">
        <v>1184</v>
      </c>
      <c r="C1503" t="s">
        <v>1175</v>
      </c>
      <c r="D1503" t="s">
        <v>50</v>
      </c>
      <c r="F1503">
        <v>8182</v>
      </c>
      <c r="G1503" s="96" t="s">
        <v>1329</v>
      </c>
      <c r="H1503" t="s">
        <v>34</v>
      </c>
      <c r="M1503" s="94"/>
    </row>
    <row r="1504" spans="1:13" x14ac:dyDescent="0.2">
      <c r="A1504" s="94">
        <v>6941</v>
      </c>
      <c r="B1504" t="s">
        <v>1185</v>
      </c>
      <c r="C1504" t="s">
        <v>1175</v>
      </c>
      <c r="D1504" t="s">
        <v>50</v>
      </c>
      <c r="F1504">
        <v>8183</v>
      </c>
      <c r="G1504" s="96" t="s">
        <v>1329</v>
      </c>
      <c r="H1504" t="s">
        <v>34</v>
      </c>
      <c r="M1504" s="94"/>
    </row>
    <row r="1505" spans="1:13" x14ac:dyDescent="0.2">
      <c r="A1505" s="94">
        <v>6942</v>
      </c>
      <c r="B1505" t="s">
        <v>269</v>
      </c>
      <c r="C1505" t="s">
        <v>1175</v>
      </c>
      <c r="D1505" t="s">
        <v>50</v>
      </c>
      <c r="F1505">
        <v>8184</v>
      </c>
      <c r="G1505" s="96" t="s">
        <v>1329</v>
      </c>
      <c r="H1505" t="s">
        <v>34</v>
      </c>
      <c r="M1505" s="94"/>
    </row>
    <row r="1506" spans="1:13" x14ac:dyDescent="0.2">
      <c r="A1506" s="94">
        <v>6943</v>
      </c>
      <c r="B1506" t="s">
        <v>1186</v>
      </c>
      <c r="C1506" t="s">
        <v>1175</v>
      </c>
      <c r="D1506" t="s">
        <v>50</v>
      </c>
      <c r="F1506">
        <v>8190</v>
      </c>
      <c r="G1506" s="96" t="s">
        <v>1329</v>
      </c>
      <c r="H1506" t="s">
        <v>34</v>
      </c>
      <c r="M1506" s="94"/>
    </row>
    <row r="1507" spans="1:13" x14ac:dyDescent="0.2">
      <c r="A1507" s="94">
        <v>6951</v>
      </c>
      <c r="B1507" t="s">
        <v>1187</v>
      </c>
      <c r="C1507" t="s">
        <v>1175</v>
      </c>
      <c r="D1507" t="s">
        <v>50</v>
      </c>
      <c r="F1507">
        <v>8192</v>
      </c>
      <c r="G1507" s="96" t="s">
        <v>1329</v>
      </c>
      <c r="H1507" t="s">
        <v>34</v>
      </c>
      <c r="M1507" s="94"/>
    </row>
    <row r="1508" spans="1:13" x14ac:dyDescent="0.2">
      <c r="A1508" s="94">
        <v>6952</v>
      </c>
      <c r="B1508" t="s">
        <v>1188</v>
      </c>
      <c r="C1508" t="s">
        <v>1175</v>
      </c>
      <c r="D1508" t="s">
        <v>50</v>
      </c>
      <c r="F1508">
        <v>8200</v>
      </c>
      <c r="G1508" s="96" t="s">
        <v>1329</v>
      </c>
      <c r="H1508" t="s">
        <v>34</v>
      </c>
      <c r="M1508" s="94"/>
    </row>
    <row r="1509" spans="1:13" x14ac:dyDescent="0.2">
      <c r="A1509" s="94">
        <v>6952</v>
      </c>
      <c r="B1509" t="s">
        <v>1189</v>
      </c>
      <c r="C1509" t="s">
        <v>1175</v>
      </c>
      <c r="D1509" t="s">
        <v>50</v>
      </c>
      <c r="F1509">
        <v>8211</v>
      </c>
      <c r="G1509" s="96" t="s">
        <v>1329</v>
      </c>
      <c r="H1509" t="s">
        <v>34</v>
      </c>
      <c r="M1509" s="94"/>
    </row>
    <row r="1510" spans="1:13" x14ac:dyDescent="0.2">
      <c r="A1510" s="94">
        <v>6960</v>
      </c>
      <c r="B1510" t="s">
        <v>1355</v>
      </c>
      <c r="C1510" t="s">
        <v>1175</v>
      </c>
      <c r="D1510" t="s">
        <v>50</v>
      </c>
      <c r="F1510">
        <v>8212</v>
      </c>
      <c r="G1510" s="96" t="s">
        <v>1329</v>
      </c>
      <c r="H1510" t="s">
        <v>34</v>
      </c>
      <c r="M1510" s="94"/>
    </row>
    <row r="1511" spans="1:13" x14ac:dyDescent="0.2">
      <c r="A1511" s="94">
        <v>6971</v>
      </c>
      <c r="B1511" t="s">
        <v>1190</v>
      </c>
      <c r="C1511" t="s">
        <v>1175</v>
      </c>
      <c r="D1511" t="s">
        <v>50</v>
      </c>
      <c r="F1511">
        <v>8221</v>
      </c>
      <c r="G1511" s="96" t="s">
        <v>2043</v>
      </c>
      <c r="H1511" t="s">
        <v>34</v>
      </c>
      <c r="M1511" s="94"/>
    </row>
    <row r="1512" spans="1:13" x14ac:dyDescent="0.2">
      <c r="A1512" s="94">
        <v>6972</v>
      </c>
      <c r="B1512" t="s">
        <v>1191</v>
      </c>
      <c r="C1512" t="s">
        <v>1175</v>
      </c>
      <c r="D1512" t="s">
        <v>50</v>
      </c>
      <c r="F1512">
        <v>8223</v>
      </c>
      <c r="G1512" s="96" t="s">
        <v>2043</v>
      </c>
      <c r="H1512" t="s">
        <v>34</v>
      </c>
      <c r="M1512" s="94"/>
    </row>
    <row r="1513" spans="1:13" x14ac:dyDescent="0.2">
      <c r="A1513" s="94">
        <v>6973</v>
      </c>
      <c r="B1513" t="s">
        <v>1192</v>
      </c>
      <c r="C1513" t="s">
        <v>1175</v>
      </c>
      <c r="D1513" t="s">
        <v>50</v>
      </c>
      <c r="F1513">
        <v>8224</v>
      </c>
      <c r="G1513" s="96" t="s">
        <v>2043</v>
      </c>
      <c r="H1513" t="s">
        <v>34</v>
      </c>
      <c r="M1513" s="94"/>
    </row>
    <row r="1514" spans="1:13" x14ac:dyDescent="0.2">
      <c r="A1514" s="94">
        <v>6974</v>
      </c>
      <c r="B1514" t="s">
        <v>1193</v>
      </c>
      <c r="C1514" t="s">
        <v>1175</v>
      </c>
      <c r="D1514" t="s">
        <v>50</v>
      </c>
      <c r="F1514">
        <v>8225</v>
      </c>
      <c r="G1514" s="96" t="s">
        <v>2043</v>
      </c>
      <c r="H1514" t="s">
        <v>34</v>
      </c>
      <c r="M1514" s="94"/>
    </row>
    <row r="1515" spans="1:13" x14ac:dyDescent="0.2">
      <c r="A1515" s="94">
        <v>6991</v>
      </c>
      <c r="B1515" t="s">
        <v>1194</v>
      </c>
      <c r="C1515" t="s">
        <v>1175</v>
      </c>
      <c r="D1515" t="s">
        <v>50</v>
      </c>
      <c r="F1515">
        <v>8230</v>
      </c>
      <c r="G1515" s="96" t="s">
        <v>2043</v>
      </c>
      <c r="H1515" t="s">
        <v>34</v>
      </c>
      <c r="M1515" s="94"/>
    </row>
    <row r="1516" spans="1:13" x14ac:dyDescent="0.2">
      <c r="A1516" s="94">
        <v>7000</v>
      </c>
      <c r="B1516" t="s">
        <v>1195</v>
      </c>
      <c r="C1516" t="s">
        <v>2203</v>
      </c>
      <c r="D1516" t="s">
        <v>32</v>
      </c>
      <c r="F1516">
        <v>8232</v>
      </c>
      <c r="G1516" s="96" t="s">
        <v>2043</v>
      </c>
      <c r="H1516" t="s">
        <v>34</v>
      </c>
      <c r="M1516" s="94"/>
    </row>
    <row r="1517" spans="1:13" x14ac:dyDescent="0.2">
      <c r="A1517" s="94">
        <v>7011</v>
      </c>
      <c r="B1517" t="s">
        <v>1196</v>
      </c>
      <c r="C1517" t="s">
        <v>2194</v>
      </c>
      <c r="D1517" t="s">
        <v>32</v>
      </c>
      <c r="F1517">
        <v>8233</v>
      </c>
      <c r="G1517" s="96" t="s">
        <v>2043</v>
      </c>
      <c r="H1517" t="s">
        <v>34</v>
      </c>
      <c r="M1517" s="94"/>
    </row>
    <row r="1518" spans="1:13" x14ac:dyDescent="0.2">
      <c r="A1518" s="94">
        <v>7012</v>
      </c>
      <c r="B1518" t="s">
        <v>1197</v>
      </c>
      <c r="C1518" t="s">
        <v>2194</v>
      </c>
      <c r="D1518" t="s">
        <v>32</v>
      </c>
      <c r="F1518">
        <v>8234</v>
      </c>
      <c r="G1518" s="96" t="s">
        <v>2043</v>
      </c>
      <c r="H1518" t="s">
        <v>34</v>
      </c>
      <c r="M1518" s="94"/>
    </row>
    <row r="1519" spans="1:13" x14ac:dyDescent="0.2">
      <c r="A1519" s="94">
        <v>7013</v>
      </c>
      <c r="B1519" t="s">
        <v>1198</v>
      </c>
      <c r="C1519" t="s">
        <v>2194</v>
      </c>
      <c r="D1519" t="s">
        <v>32</v>
      </c>
      <c r="F1519">
        <v>8240</v>
      </c>
      <c r="G1519" s="96" t="s">
        <v>2043</v>
      </c>
      <c r="H1519" t="s">
        <v>34</v>
      </c>
      <c r="M1519" s="94"/>
    </row>
    <row r="1520" spans="1:13" x14ac:dyDescent="0.2">
      <c r="A1520" s="94">
        <v>7020</v>
      </c>
      <c r="B1520" t="s">
        <v>1199</v>
      </c>
      <c r="C1520" t="s">
        <v>1239</v>
      </c>
      <c r="D1520" t="s">
        <v>32</v>
      </c>
      <c r="F1520">
        <v>8241</v>
      </c>
      <c r="G1520" s="96" t="s">
        <v>2043</v>
      </c>
      <c r="H1520" t="s">
        <v>34</v>
      </c>
      <c r="M1520" s="94"/>
    </row>
    <row r="1521" spans="1:13" x14ac:dyDescent="0.2">
      <c r="A1521" s="94">
        <v>7021</v>
      </c>
      <c r="B1521" t="s">
        <v>1200</v>
      </c>
      <c r="C1521" t="s">
        <v>1239</v>
      </c>
      <c r="D1521" t="s">
        <v>32</v>
      </c>
      <c r="F1521">
        <v>8242</v>
      </c>
      <c r="G1521" s="96" t="s">
        <v>2043</v>
      </c>
      <c r="H1521" t="s">
        <v>34</v>
      </c>
      <c r="M1521" s="94"/>
    </row>
    <row r="1522" spans="1:13" x14ac:dyDescent="0.2">
      <c r="A1522" s="94">
        <v>7021</v>
      </c>
      <c r="B1522" t="s">
        <v>1624</v>
      </c>
      <c r="C1522" t="s">
        <v>1239</v>
      </c>
      <c r="D1522" t="s">
        <v>32</v>
      </c>
      <c r="F1522">
        <v>8243</v>
      </c>
      <c r="G1522" s="96" t="s">
        <v>2043</v>
      </c>
      <c r="H1522" t="s">
        <v>34</v>
      </c>
      <c r="M1522" s="94"/>
    </row>
    <row r="1523" spans="1:13" x14ac:dyDescent="0.2">
      <c r="A1523" s="94">
        <v>7022</v>
      </c>
      <c r="B1523" t="s">
        <v>1201</v>
      </c>
      <c r="C1523" t="s">
        <v>1239</v>
      </c>
      <c r="D1523" t="s">
        <v>32</v>
      </c>
      <c r="F1523">
        <v>8244</v>
      </c>
      <c r="G1523" s="96" t="s">
        <v>2043</v>
      </c>
      <c r="H1523" t="s">
        <v>34</v>
      </c>
      <c r="M1523" s="94"/>
    </row>
    <row r="1524" spans="1:13" x14ac:dyDescent="0.2">
      <c r="A1524" s="94">
        <v>7023</v>
      </c>
      <c r="B1524" t="s">
        <v>1623</v>
      </c>
      <c r="C1524" t="s">
        <v>1239</v>
      </c>
      <c r="D1524" t="s">
        <v>32</v>
      </c>
      <c r="F1524">
        <v>8250</v>
      </c>
      <c r="G1524" s="96" t="s">
        <v>2043</v>
      </c>
      <c r="H1524" t="s">
        <v>34</v>
      </c>
      <c r="M1524" s="94"/>
    </row>
    <row r="1525" spans="1:13" x14ac:dyDescent="0.2">
      <c r="A1525" s="94">
        <v>7023</v>
      </c>
      <c r="B1525" t="s">
        <v>1625</v>
      </c>
      <c r="C1525" t="s">
        <v>1239</v>
      </c>
      <c r="D1525" t="s">
        <v>32</v>
      </c>
      <c r="F1525">
        <v>8252</v>
      </c>
      <c r="G1525" s="96" t="s">
        <v>2043</v>
      </c>
      <c r="H1525" t="s">
        <v>34</v>
      </c>
      <c r="M1525" s="94"/>
    </row>
    <row r="1526" spans="1:13" x14ac:dyDescent="0.2">
      <c r="A1526" s="94">
        <v>7024</v>
      </c>
      <c r="B1526" t="s">
        <v>1202</v>
      </c>
      <c r="C1526" t="s">
        <v>1239</v>
      </c>
      <c r="D1526" t="s">
        <v>32</v>
      </c>
      <c r="F1526">
        <v>8254</v>
      </c>
      <c r="G1526" s="96" t="s">
        <v>2043</v>
      </c>
      <c r="H1526" t="s">
        <v>34</v>
      </c>
      <c r="M1526" s="94"/>
    </row>
    <row r="1527" spans="1:13" x14ac:dyDescent="0.2">
      <c r="A1527" s="94">
        <v>7031</v>
      </c>
      <c r="B1527" t="s">
        <v>1203</v>
      </c>
      <c r="C1527" t="s">
        <v>1239</v>
      </c>
      <c r="D1527" t="s">
        <v>32</v>
      </c>
      <c r="F1527">
        <v>8255</v>
      </c>
      <c r="G1527" s="96" t="s">
        <v>2043</v>
      </c>
      <c r="H1527" t="s">
        <v>34</v>
      </c>
      <c r="M1527" s="94"/>
    </row>
    <row r="1528" spans="1:13" x14ac:dyDescent="0.2">
      <c r="A1528" s="94">
        <v>7032</v>
      </c>
      <c r="B1528" t="s">
        <v>1204</v>
      </c>
      <c r="C1528" t="s">
        <v>1239</v>
      </c>
      <c r="D1528" t="s">
        <v>32</v>
      </c>
      <c r="F1528">
        <v>8261</v>
      </c>
      <c r="G1528" s="96" t="s">
        <v>1329</v>
      </c>
      <c r="H1528" t="s">
        <v>34</v>
      </c>
      <c r="M1528" s="94"/>
    </row>
    <row r="1529" spans="1:13" x14ac:dyDescent="0.2">
      <c r="A1529" s="94">
        <v>7033</v>
      </c>
      <c r="B1529" t="s">
        <v>1205</v>
      </c>
      <c r="C1529" t="s">
        <v>1239</v>
      </c>
      <c r="D1529" t="s">
        <v>32</v>
      </c>
      <c r="F1529">
        <v>8262</v>
      </c>
      <c r="G1529" s="96" t="s">
        <v>2043</v>
      </c>
      <c r="H1529" t="s">
        <v>34</v>
      </c>
      <c r="M1529" s="94"/>
    </row>
    <row r="1530" spans="1:13" x14ac:dyDescent="0.2">
      <c r="A1530" s="94">
        <v>7034</v>
      </c>
      <c r="B1530" t="s">
        <v>1206</v>
      </c>
      <c r="C1530" t="s">
        <v>2194</v>
      </c>
      <c r="D1530" t="s">
        <v>32</v>
      </c>
      <c r="F1530">
        <v>8263</v>
      </c>
      <c r="G1530" s="96" t="s">
        <v>2043</v>
      </c>
      <c r="H1530" t="s">
        <v>34</v>
      </c>
      <c r="M1530" s="94"/>
    </row>
    <row r="1531" spans="1:13" x14ac:dyDescent="0.2">
      <c r="A1531" s="94">
        <v>7035</v>
      </c>
      <c r="B1531" t="s">
        <v>1207</v>
      </c>
      <c r="C1531" t="s">
        <v>2194</v>
      </c>
      <c r="D1531" t="s">
        <v>32</v>
      </c>
      <c r="F1531">
        <v>8265</v>
      </c>
      <c r="G1531" s="96" t="s">
        <v>2043</v>
      </c>
      <c r="H1531" t="s">
        <v>34</v>
      </c>
      <c r="M1531" s="94"/>
    </row>
    <row r="1532" spans="1:13" x14ac:dyDescent="0.2">
      <c r="A1532" s="94">
        <v>7041</v>
      </c>
      <c r="B1532" t="s">
        <v>1208</v>
      </c>
      <c r="C1532" t="s">
        <v>2194</v>
      </c>
      <c r="D1532" t="s">
        <v>32</v>
      </c>
      <c r="F1532">
        <v>8271</v>
      </c>
      <c r="G1532" s="96" t="s">
        <v>2043</v>
      </c>
      <c r="H1532" t="s">
        <v>34</v>
      </c>
      <c r="M1532" s="94"/>
    </row>
    <row r="1533" spans="1:13" x14ac:dyDescent="0.2">
      <c r="A1533" s="94">
        <v>7042</v>
      </c>
      <c r="B1533" t="s">
        <v>1209</v>
      </c>
      <c r="C1533" t="s">
        <v>1239</v>
      </c>
      <c r="D1533" t="s">
        <v>32</v>
      </c>
      <c r="F1533">
        <v>8273</v>
      </c>
      <c r="G1533" s="96" t="s">
        <v>2043</v>
      </c>
      <c r="H1533" t="s">
        <v>34</v>
      </c>
      <c r="M1533" s="94"/>
    </row>
    <row r="1534" spans="1:13" x14ac:dyDescent="0.2">
      <c r="A1534" s="94">
        <v>7051</v>
      </c>
      <c r="B1534" t="s">
        <v>1210</v>
      </c>
      <c r="C1534" t="s">
        <v>2194</v>
      </c>
      <c r="D1534" t="s">
        <v>32</v>
      </c>
      <c r="F1534">
        <v>8274</v>
      </c>
      <c r="G1534" s="96" t="s">
        <v>2043</v>
      </c>
      <c r="H1534" t="s">
        <v>34</v>
      </c>
      <c r="M1534" s="94"/>
    </row>
    <row r="1535" spans="1:13" x14ac:dyDescent="0.2">
      <c r="A1535" s="94">
        <v>7052</v>
      </c>
      <c r="B1535" t="s">
        <v>1211</v>
      </c>
      <c r="C1535" t="s">
        <v>2194</v>
      </c>
      <c r="D1535" t="s">
        <v>32</v>
      </c>
      <c r="F1535">
        <v>8280</v>
      </c>
      <c r="G1535" s="96" t="s">
        <v>2043</v>
      </c>
      <c r="H1535" t="s">
        <v>34</v>
      </c>
      <c r="M1535" s="94"/>
    </row>
    <row r="1536" spans="1:13" x14ac:dyDescent="0.2">
      <c r="A1536" s="94">
        <v>7053</v>
      </c>
      <c r="B1536" t="s">
        <v>1212</v>
      </c>
      <c r="C1536" t="s">
        <v>2194</v>
      </c>
      <c r="D1536" t="s">
        <v>32</v>
      </c>
      <c r="F1536">
        <v>8282</v>
      </c>
      <c r="G1536" s="96" t="s">
        <v>2043</v>
      </c>
      <c r="H1536" t="s">
        <v>34</v>
      </c>
      <c r="M1536" s="94"/>
    </row>
    <row r="1537" spans="1:13" x14ac:dyDescent="0.2">
      <c r="A1537" s="94">
        <v>7061</v>
      </c>
      <c r="B1537" t="s">
        <v>1213</v>
      </c>
      <c r="C1537" t="s">
        <v>2194</v>
      </c>
      <c r="D1537" t="s">
        <v>32</v>
      </c>
      <c r="F1537">
        <v>8283</v>
      </c>
      <c r="G1537" s="96" t="s">
        <v>2043</v>
      </c>
      <c r="H1537" t="s">
        <v>34</v>
      </c>
      <c r="M1537" s="94"/>
    </row>
    <row r="1538" spans="1:13" x14ac:dyDescent="0.2">
      <c r="A1538" s="94">
        <v>7062</v>
      </c>
      <c r="B1538" t="s">
        <v>1599</v>
      </c>
      <c r="C1538" t="s">
        <v>2194</v>
      </c>
      <c r="D1538" t="s">
        <v>32</v>
      </c>
      <c r="F1538">
        <v>8291</v>
      </c>
      <c r="G1538" s="96" t="s">
        <v>1298</v>
      </c>
      <c r="H1538" t="s">
        <v>32</v>
      </c>
      <c r="M1538" s="94"/>
    </row>
    <row r="1539" spans="1:13" x14ac:dyDescent="0.2">
      <c r="A1539" s="94">
        <v>7063</v>
      </c>
      <c r="B1539" t="s">
        <v>1598</v>
      </c>
      <c r="C1539" t="s">
        <v>2194</v>
      </c>
      <c r="D1539" t="s">
        <v>32</v>
      </c>
      <c r="F1539">
        <v>8292</v>
      </c>
      <c r="G1539" s="96" t="s">
        <v>1298</v>
      </c>
      <c r="H1539" t="s">
        <v>32</v>
      </c>
      <c r="M1539" s="94"/>
    </row>
    <row r="1540" spans="1:13" x14ac:dyDescent="0.2">
      <c r="A1540" s="94">
        <v>7064</v>
      </c>
      <c r="B1540" t="s">
        <v>1214</v>
      </c>
      <c r="C1540" t="s">
        <v>2194</v>
      </c>
      <c r="D1540" t="s">
        <v>32</v>
      </c>
      <c r="F1540">
        <v>8293</v>
      </c>
      <c r="G1540" s="96" t="s">
        <v>1298</v>
      </c>
      <c r="H1540" t="s">
        <v>32</v>
      </c>
      <c r="M1540" s="94"/>
    </row>
    <row r="1541" spans="1:13" x14ac:dyDescent="0.2">
      <c r="A1541" s="94">
        <v>7071</v>
      </c>
      <c r="B1541" t="s">
        <v>1215</v>
      </c>
      <c r="C1541" t="s">
        <v>2204</v>
      </c>
      <c r="D1541" t="s">
        <v>32</v>
      </c>
      <c r="F1541">
        <v>8294</v>
      </c>
      <c r="G1541" s="96" t="s">
        <v>2043</v>
      </c>
      <c r="H1541" t="s">
        <v>34</v>
      </c>
      <c r="M1541" s="94"/>
    </row>
    <row r="1542" spans="1:13" x14ac:dyDescent="0.2">
      <c r="A1542" s="94">
        <v>7072</v>
      </c>
      <c r="B1542" t="s">
        <v>1216</v>
      </c>
      <c r="C1542" t="s">
        <v>2194</v>
      </c>
      <c r="D1542" t="s">
        <v>32</v>
      </c>
      <c r="F1542">
        <v>8295</v>
      </c>
      <c r="G1542" s="96" t="s">
        <v>2043</v>
      </c>
      <c r="H1542" t="s">
        <v>34</v>
      </c>
      <c r="M1542" s="94"/>
    </row>
    <row r="1543" spans="1:13" x14ac:dyDescent="0.2">
      <c r="A1543" s="94">
        <v>7081</v>
      </c>
      <c r="B1543" t="s">
        <v>1217</v>
      </c>
      <c r="C1543" t="s">
        <v>2194</v>
      </c>
      <c r="D1543" t="s">
        <v>32</v>
      </c>
      <c r="F1543">
        <v>8301</v>
      </c>
      <c r="G1543" s="96" t="s">
        <v>2042</v>
      </c>
      <c r="H1543" t="s">
        <v>34</v>
      </c>
      <c r="M1543" s="94"/>
    </row>
    <row r="1544" spans="1:13" x14ac:dyDescent="0.2">
      <c r="A1544" s="94">
        <v>7082</v>
      </c>
      <c r="B1544" t="s">
        <v>1218</v>
      </c>
      <c r="C1544" t="s">
        <v>2194</v>
      </c>
      <c r="D1544" t="s">
        <v>32</v>
      </c>
      <c r="F1544">
        <v>8302</v>
      </c>
      <c r="G1544" s="96" t="s">
        <v>2042</v>
      </c>
      <c r="H1544" t="s">
        <v>34</v>
      </c>
      <c r="M1544" s="94"/>
    </row>
    <row r="1545" spans="1:13" x14ac:dyDescent="0.2">
      <c r="A1545" s="94">
        <v>7083</v>
      </c>
      <c r="B1545" t="s">
        <v>1219</v>
      </c>
      <c r="C1545" t="s">
        <v>2194</v>
      </c>
      <c r="D1545" t="s">
        <v>32</v>
      </c>
      <c r="F1545">
        <v>8311</v>
      </c>
      <c r="G1545" s="96" t="s">
        <v>1329</v>
      </c>
      <c r="H1545" t="s">
        <v>34</v>
      </c>
      <c r="M1545" s="94"/>
    </row>
    <row r="1546" spans="1:13" x14ac:dyDescent="0.2">
      <c r="A1546" s="94">
        <v>7091</v>
      </c>
      <c r="B1546" t="s">
        <v>2046</v>
      </c>
      <c r="C1546" t="s">
        <v>2194</v>
      </c>
      <c r="D1546" t="s">
        <v>32</v>
      </c>
      <c r="F1546">
        <v>8312</v>
      </c>
      <c r="G1546" s="96" t="s">
        <v>2043</v>
      </c>
      <c r="H1546" t="s">
        <v>34</v>
      </c>
      <c r="M1546" s="94"/>
    </row>
    <row r="1547" spans="1:13" x14ac:dyDescent="0.2">
      <c r="A1547" s="94">
        <v>7092</v>
      </c>
      <c r="B1547" t="s">
        <v>1220</v>
      </c>
      <c r="C1547" t="s">
        <v>1222</v>
      </c>
      <c r="D1547" t="s">
        <v>32</v>
      </c>
      <c r="F1547">
        <v>8321</v>
      </c>
      <c r="G1547" s="96" t="s">
        <v>1329</v>
      </c>
      <c r="H1547" t="s">
        <v>34</v>
      </c>
      <c r="M1547" s="94"/>
    </row>
    <row r="1548" spans="1:13" x14ac:dyDescent="0.2">
      <c r="A1548" s="94">
        <v>7093</v>
      </c>
      <c r="B1548" t="s">
        <v>1221</v>
      </c>
      <c r="C1548" t="s">
        <v>1222</v>
      </c>
      <c r="D1548" t="s">
        <v>32</v>
      </c>
      <c r="F1548">
        <v>8322</v>
      </c>
      <c r="G1548" s="96" t="s">
        <v>2045</v>
      </c>
      <c r="H1548" t="s">
        <v>34</v>
      </c>
      <c r="M1548" s="94"/>
    </row>
    <row r="1549" spans="1:13" x14ac:dyDescent="0.2">
      <c r="A1549" s="94">
        <v>7100</v>
      </c>
      <c r="B1549" t="s">
        <v>1222</v>
      </c>
      <c r="C1549" t="s">
        <v>1222</v>
      </c>
      <c r="D1549" t="s">
        <v>32</v>
      </c>
      <c r="F1549">
        <v>8323</v>
      </c>
      <c r="G1549" s="96" t="s">
        <v>2042</v>
      </c>
      <c r="H1549" t="s">
        <v>34</v>
      </c>
      <c r="M1549" s="94"/>
    </row>
    <row r="1550" spans="1:13" x14ac:dyDescent="0.2">
      <c r="A1550" s="94">
        <v>7111</v>
      </c>
      <c r="B1550" t="s">
        <v>1223</v>
      </c>
      <c r="C1550" t="s">
        <v>1222</v>
      </c>
      <c r="D1550" t="s">
        <v>32</v>
      </c>
      <c r="F1550">
        <v>8324</v>
      </c>
      <c r="G1550" s="96" t="s">
        <v>2045</v>
      </c>
      <c r="H1550" t="s">
        <v>34</v>
      </c>
      <c r="M1550" s="94"/>
    </row>
    <row r="1551" spans="1:13" x14ac:dyDescent="0.2">
      <c r="A1551" s="94">
        <v>7121</v>
      </c>
      <c r="B1551" t="s">
        <v>1224</v>
      </c>
      <c r="C1551" t="s">
        <v>1222</v>
      </c>
      <c r="D1551" t="s">
        <v>32</v>
      </c>
      <c r="F1551">
        <v>8330</v>
      </c>
      <c r="G1551" s="96" t="s">
        <v>2045</v>
      </c>
      <c r="H1551" t="s">
        <v>34</v>
      </c>
      <c r="M1551" s="94"/>
    </row>
    <row r="1552" spans="1:13" x14ac:dyDescent="0.2">
      <c r="A1552" s="94">
        <v>7122</v>
      </c>
      <c r="B1552" t="s">
        <v>1225</v>
      </c>
      <c r="C1552" t="s">
        <v>1222</v>
      </c>
      <c r="D1552" t="s">
        <v>32</v>
      </c>
      <c r="F1552">
        <v>8332</v>
      </c>
      <c r="G1552" s="96" t="s">
        <v>2045</v>
      </c>
      <c r="H1552" t="s">
        <v>34</v>
      </c>
      <c r="M1552" s="94"/>
    </row>
    <row r="1553" spans="1:13" x14ac:dyDescent="0.2">
      <c r="A1553" s="94">
        <v>7123</v>
      </c>
      <c r="B1553" t="s">
        <v>1226</v>
      </c>
      <c r="C1553" t="s">
        <v>1222</v>
      </c>
      <c r="D1553" t="s">
        <v>32</v>
      </c>
      <c r="F1553">
        <v>8333</v>
      </c>
      <c r="G1553" s="96" t="s">
        <v>2045</v>
      </c>
      <c r="H1553" t="s">
        <v>34</v>
      </c>
      <c r="M1553" s="94"/>
    </row>
    <row r="1554" spans="1:13" x14ac:dyDescent="0.2">
      <c r="A1554" s="94">
        <v>7131</v>
      </c>
      <c r="B1554" t="s">
        <v>1227</v>
      </c>
      <c r="C1554" t="s">
        <v>1222</v>
      </c>
      <c r="D1554" t="s">
        <v>32</v>
      </c>
      <c r="F1554">
        <v>8341</v>
      </c>
      <c r="G1554" s="96" t="s">
        <v>2045</v>
      </c>
      <c r="H1554" t="s">
        <v>34</v>
      </c>
      <c r="M1554" s="94"/>
    </row>
    <row r="1555" spans="1:13" x14ac:dyDescent="0.2">
      <c r="A1555" s="94">
        <v>7132</v>
      </c>
      <c r="B1555" t="s">
        <v>1228</v>
      </c>
      <c r="C1555" t="s">
        <v>1222</v>
      </c>
      <c r="D1555" t="s">
        <v>32</v>
      </c>
      <c r="F1555">
        <v>8342</v>
      </c>
      <c r="G1555" s="96" t="s">
        <v>2045</v>
      </c>
      <c r="H1555" t="s">
        <v>34</v>
      </c>
      <c r="M1555" s="94"/>
    </row>
    <row r="1556" spans="1:13" x14ac:dyDescent="0.2">
      <c r="A1556" s="94">
        <v>7141</v>
      </c>
      <c r="B1556" t="s">
        <v>1229</v>
      </c>
      <c r="C1556" t="s">
        <v>1222</v>
      </c>
      <c r="D1556" t="s">
        <v>32</v>
      </c>
      <c r="F1556">
        <v>8344</v>
      </c>
      <c r="G1556" s="96" t="s">
        <v>2045</v>
      </c>
      <c r="H1556" t="s">
        <v>34</v>
      </c>
      <c r="M1556" s="94"/>
    </row>
    <row r="1557" spans="1:13" x14ac:dyDescent="0.2">
      <c r="A1557" s="94">
        <v>7142</v>
      </c>
      <c r="B1557" t="s">
        <v>1230</v>
      </c>
      <c r="C1557" t="s">
        <v>1222</v>
      </c>
      <c r="D1557" t="s">
        <v>32</v>
      </c>
      <c r="F1557">
        <v>8345</v>
      </c>
      <c r="G1557" s="96" t="s">
        <v>2045</v>
      </c>
      <c r="H1557" t="s">
        <v>34</v>
      </c>
      <c r="M1557" s="94"/>
    </row>
    <row r="1558" spans="1:13" x14ac:dyDescent="0.2">
      <c r="A1558" s="94">
        <v>7143</v>
      </c>
      <c r="B1558" t="s">
        <v>1231</v>
      </c>
      <c r="C1558" t="s">
        <v>1222</v>
      </c>
      <c r="D1558" t="s">
        <v>32</v>
      </c>
      <c r="F1558">
        <v>8350</v>
      </c>
      <c r="G1558" s="96" t="s">
        <v>2045</v>
      </c>
      <c r="H1558" t="s">
        <v>34</v>
      </c>
      <c r="M1558" s="94"/>
    </row>
    <row r="1559" spans="1:13" x14ac:dyDescent="0.2">
      <c r="A1559" s="94">
        <v>7151</v>
      </c>
      <c r="B1559" t="s">
        <v>1232</v>
      </c>
      <c r="C1559" t="s">
        <v>1222</v>
      </c>
      <c r="D1559" t="s">
        <v>32</v>
      </c>
      <c r="F1559">
        <v>8352</v>
      </c>
      <c r="G1559" s="96" t="s">
        <v>2045</v>
      </c>
      <c r="H1559" t="s">
        <v>34</v>
      </c>
      <c r="M1559" s="94"/>
    </row>
    <row r="1560" spans="1:13" x14ac:dyDescent="0.2">
      <c r="A1560" s="94">
        <v>7152</v>
      </c>
      <c r="B1560" t="s">
        <v>1233</v>
      </c>
      <c r="C1560" t="s">
        <v>1222</v>
      </c>
      <c r="D1560" t="s">
        <v>32</v>
      </c>
      <c r="F1560">
        <v>8353</v>
      </c>
      <c r="G1560" s="96" t="s">
        <v>2045</v>
      </c>
      <c r="H1560" t="s">
        <v>34</v>
      </c>
      <c r="M1560" s="94"/>
    </row>
    <row r="1561" spans="1:13" x14ac:dyDescent="0.2">
      <c r="A1561" s="94">
        <v>7161</v>
      </c>
      <c r="B1561" t="s">
        <v>1627</v>
      </c>
      <c r="C1561" t="s">
        <v>1222</v>
      </c>
      <c r="D1561" t="s">
        <v>32</v>
      </c>
      <c r="F1561">
        <v>8354</v>
      </c>
      <c r="G1561" s="96" t="s">
        <v>2045</v>
      </c>
      <c r="H1561" t="s">
        <v>34</v>
      </c>
      <c r="M1561" s="94"/>
    </row>
    <row r="1562" spans="1:13" x14ac:dyDescent="0.2">
      <c r="A1562" s="94">
        <v>7162</v>
      </c>
      <c r="B1562" t="s">
        <v>1234</v>
      </c>
      <c r="C1562" t="s">
        <v>1222</v>
      </c>
      <c r="D1562" t="s">
        <v>32</v>
      </c>
      <c r="F1562">
        <v>8355</v>
      </c>
      <c r="G1562" s="96" t="s">
        <v>2045</v>
      </c>
      <c r="H1562" t="s">
        <v>34</v>
      </c>
      <c r="M1562" s="94"/>
    </row>
    <row r="1563" spans="1:13" x14ac:dyDescent="0.2">
      <c r="A1563" s="94">
        <v>7163</v>
      </c>
      <c r="B1563" t="s">
        <v>1235</v>
      </c>
      <c r="C1563" t="s">
        <v>1222</v>
      </c>
      <c r="D1563" t="s">
        <v>32</v>
      </c>
      <c r="F1563">
        <v>8362</v>
      </c>
      <c r="G1563" s="96" t="s">
        <v>2043</v>
      </c>
      <c r="H1563" t="s">
        <v>34</v>
      </c>
      <c r="M1563" s="94"/>
    </row>
    <row r="1564" spans="1:13" x14ac:dyDescent="0.2">
      <c r="A1564" s="94">
        <v>7201</v>
      </c>
      <c r="B1564" t="s">
        <v>1236</v>
      </c>
      <c r="C1564" t="s">
        <v>1239</v>
      </c>
      <c r="D1564" t="s">
        <v>32</v>
      </c>
      <c r="F1564">
        <v>8380</v>
      </c>
      <c r="G1564" s="96" t="s">
        <v>1376</v>
      </c>
      <c r="H1564" t="s">
        <v>32</v>
      </c>
      <c r="M1564" s="94"/>
    </row>
    <row r="1565" spans="1:13" x14ac:dyDescent="0.2">
      <c r="A1565" s="94">
        <v>7202</v>
      </c>
      <c r="B1565" t="s">
        <v>1237</v>
      </c>
      <c r="C1565" t="s">
        <v>1239</v>
      </c>
      <c r="D1565" t="s">
        <v>32</v>
      </c>
      <c r="F1565">
        <v>8382</v>
      </c>
      <c r="G1565" s="96" t="s">
        <v>1376</v>
      </c>
      <c r="H1565" t="s">
        <v>32</v>
      </c>
      <c r="M1565" s="94"/>
    </row>
    <row r="1566" spans="1:13" x14ac:dyDescent="0.2">
      <c r="A1566" s="94">
        <v>7203</v>
      </c>
      <c r="B1566" t="s">
        <v>1238</v>
      </c>
      <c r="C1566" t="s">
        <v>1239</v>
      </c>
      <c r="D1566" t="s">
        <v>32</v>
      </c>
      <c r="F1566">
        <v>8383</v>
      </c>
      <c r="G1566" s="96" t="s">
        <v>1376</v>
      </c>
      <c r="H1566" t="s">
        <v>32</v>
      </c>
      <c r="M1566" s="94"/>
    </row>
    <row r="1567" spans="1:13" x14ac:dyDescent="0.2">
      <c r="A1567" s="94">
        <v>7210</v>
      </c>
      <c r="B1567" t="s">
        <v>1239</v>
      </c>
      <c r="C1567" t="s">
        <v>1239</v>
      </c>
      <c r="D1567" t="s">
        <v>32</v>
      </c>
      <c r="F1567">
        <v>8384</v>
      </c>
      <c r="G1567" s="96" t="s">
        <v>1376</v>
      </c>
      <c r="H1567" t="s">
        <v>32</v>
      </c>
      <c r="M1567" s="94"/>
    </row>
    <row r="1568" spans="1:13" x14ac:dyDescent="0.2">
      <c r="A1568" s="94">
        <v>7212</v>
      </c>
      <c r="B1568" t="s">
        <v>1240</v>
      </c>
      <c r="C1568" t="s">
        <v>1239</v>
      </c>
      <c r="D1568" t="s">
        <v>32</v>
      </c>
      <c r="F1568">
        <v>8385</v>
      </c>
      <c r="G1568" s="96" t="s">
        <v>1376</v>
      </c>
      <c r="H1568" t="s">
        <v>32</v>
      </c>
      <c r="M1568" s="94"/>
    </row>
    <row r="1569" spans="1:13" x14ac:dyDescent="0.2">
      <c r="A1569" s="94">
        <v>7221</v>
      </c>
      <c r="B1569" t="s">
        <v>1241</v>
      </c>
      <c r="C1569" t="s">
        <v>1239</v>
      </c>
      <c r="D1569" t="s">
        <v>32</v>
      </c>
      <c r="F1569">
        <v>8401</v>
      </c>
      <c r="G1569" s="96" t="s">
        <v>2042</v>
      </c>
      <c r="H1569" t="s">
        <v>34</v>
      </c>
      <c r="M1569" s="94"/>
    </row>
    <row r="1570" spans="1:13" x14ac:dyDescent="0.2">
      <c r="A1570" s="94">
        <v>7222</v>
      </c>
      <c r="B1570" t="s">
        <v>1242</v>
      </c>
      <c r="C1570" t="s">
        <v>1239</v>
      </c>
      <c r="D1570" t="s">
        <v>32</v>
      </c>
      <c r="F1570">
        <v>8402</v>
      </c>
      <c r="G1570" s="96" t="s">
        <v>2042</v>
      </c>
      <c r="H1570" t="s">
        <v>34</v>
      </c>
      <c r="M1570" s="94"/>
    </row>
    <row r="1571" spans="1:13" x14ac:dyDescent="0.2">
      <c r="A1571" s="94">
        <v>7223</v>
      </c>
      <c r="B1571" t="s">
        <v>1243</v>
      </c>
      <c r="C1571" t="s">
        <v>1239</v>
      </c>
      <c r="D1571" t="s">
        <v>32</v>
      </c>
      <c r="F1571">
        <v>8403</v>
      </c>
      <c r="G1571" s="96" t="s">
        <v>1386</v>
      </c>
      <c r="H1571" t="s">
        <v>34</v>
      </c>
      <c r="M1571" s="94"/>
    </row>
    <row r="1572" spans="1:13" x14ac:dyDescent="0.2">
      <c r="A1572" s="94">
        <v>7301</v>
      </c>
      <c r="B1572" t="s">
        <v>1244</v>
      </c>
      <c r="C1572" t="s">
        <v>1257</v>
      </c>
      <c r="D1572" t="s">
        <v>32</v>
      </c>
      <c r="F1572">
        <v>8410</v>
      </c>
      <c r="G1572" s="96" t="s">
        <v>1386</v>
      </c>
      <c r="H1572" t="s">
        <v>34</v>
      </c>
      <c r="M1572" s="94"/>
    </row>
    <row r="1573" spans="1:13" x14ac:dyDescent="0.2">
      <c r="A1573" s="94">
        <v>7302</v>
      </c>
      <c r="B1573" t="s">
        <v>1245</v>
      </c>
      <c r="C1573" t="s">
        <v>1257</v>
      </c>
      <c r="D1573" t="s">
        <v>32</v>
      </c>
      <c r="F1573">
        <v>8411</v>
      </c>
      <c r="G1573" s="96" t="s">
        <v>1386</v>
      </c>
      <c r="H1573" t="s">
        <v>34</v>
      </c>
      <c r="M1573" s="94"/>
    </row>
    <row r="1574" spans="1:13" x14ac:dyDescent="0.2">
      <c r="A1574" s="94">
        <v>7304</v>
      </c>
      <c r="B1574" t="s">
        <v>1246</v>
      </c>
      <c r="C1574" t="s">
        <v>1257</v>
      </c>
      <c r="D1574" t="s">
        <v>32</v>
      </c>
      <c r="F1574">
        <v>8412</v>
      </c>
      <c r="G1574" s="96" t="s">
        <v>1386</v>
      </c>
      <c r="H1574" t="s">
        <v>34</v>
      </c>
      <c r="M1574" s="94"/>
    </row>
    <row r="1575" spans="1:13" x14ac:dyDescent="0.2">
      <c r="A1575" s="94">
        <v>7311</v>
      </c>
      <c r="B1575" t="s">
        <v>1247</v>
      </c>
      <c r="C1575" t="s">
        <v>1257</v>
      </c>
      <c r="D1575" t="s">
        <v>32</v>
      </c>
      <c r="F1575">
        <v>8413</v>
      </c>
      <c r="G1575" s="96" t="s">
        <v>1386</v>
      </c>
      <c r="H1575" t="s">
        <v>34</v>
      </c>
      <c r="M1575" s="94"/>
    </row>
    <row r="1576" spans="1:13" x14ac:dyDescent="0.2">
      <c r="A1576" s="94">
        <v>7312</v>
      </c>
      <c r="B1576" t="s">
        <v>1248</v>
      </c>
      <c r="C1576" t="s">
        <v>1257</v>
      </c>
      <c r="D1576" t="s">
        <v>32</v>
      </c>
      <c r="F1576">
        <v>8421</v>
      </c>
      <c r="G1576" s="96" t="s">
        <v>1386</v>
      </c>
      <c r="H1576" t="s">
        <v>34</v>
      </c>
      <c r="M1576" s="94"/>
    </row>
    <row r="1577" spans="1:13" x14ac:dyDescent="0.2">
      <c r="A1577" s="94">
        <v>7321</v>
      </c>
      <c r="B1577" t="s">
        <v>1631</v>
      </c>
      <c r="C1577" t="s">
        <v>1257</v>
      </c>
      <c r="D1577" t="s">
        <v>32</v>
      </c>
      <c r="F1577">
        <v>8423</v>
      </c>
      <c r="G1577" s="96" t="s">
        <v>1386</v>
      </c>
      <c r="H1577" t="s">
        <v>34</v>
      </c>
      <c r="M1577" s="94"/>
    </row>
    <row r="1578" spans="1:13" x14ac:dyDescent="0.2">
      <c r="A1578" s="94">
        <v>7321</v>
      </c>
      <c r="B1578" t="s">
        <v>1249</v>
      </c>
      <c r="C1578" t="s">
        <v>1257</v>
      </c>
      <c r="D1578" t="s">
        <v>32</v>
      </c>
      <c r="F1578">
        <v>8424</v>
      </c>
      <c r="G1578" s="96" t="s">
        <v>1386</v>
      </c>
      <c r="H1578" t="s">
        <v>34</v>
      </c>
      <c r="M1578" s="94"/>
    </row>
    <row r="1579" spans="1:13" x14ac:dyDescent="0.2">
      <c r="A1579" s="94">
        <v>7321</v>
      </c>
      <c r="B1579" t="s">
        <v>1632</v>
      </c>
      <c r="C1579" t="s">
        <v>1257</v>
      </c>
      <c r="D1579" t="s">
        <v>32</v>
      </c>
      <c r="F1579">
        <v>8430</v>
      </c>
      <c r="G1579" s="96" t="s">
        <v>1386</v>
      </c>
      <c r="H1579" t="s">
        <v>34</v>
      </c>
      <c r="M1579" s="94"/>
    </row>
    <row r="1580" spans="1:13" x14ac:dyDescent="0.2">
      <c r="A1580" s="94">
        <v>7322</v>
      </c>
      <c r="B1580" t="s">
        <v>1250</v>
      </c>
      <c r="C1580" t="s">
        <v>1257</v>
      </c>
      <c r="D1580" t="s">
        <v>32</v>
      </c>
      <c r="F1580">
        <v>8431</v>
      </c>
      <c r="G1580" s="96" t="s">
        <v>1386</v>
      </c>
      <c r="H1580" t="s">
        <v>34</v>
      </c>
      <c r="M1580" s="94"/>
    </row>
    <row r="1581" spans="1:13" x14ac:dyDescent="0.2">
      <c r="A1581" s="94">
        <v>7323</v>
      </c>
      <c r="B1581" t="s">
        <v>1251</v>
      </c>
      <c r="C1581" t="s">
        <v>1257</v>
      </c>
      <c r="D1581" t="s">
        <v>32</v>
      </c>
      <c r="F1581">
        <v>8435</v>
      </c>
      <c r="G1581" s="96" t="s">
        <v>1386</v>
      </c>
      <c r="H1581" t="s">
        <v>34</v>
      </c>
      <c r="M1581" s="94"/>
    </row>
    <row r="1582" spans="1:13" x14ac:dyDescent="0.2">
      <c r="A1582" s="94">
        <v>7331</v>
      </c>
      <c r="B1582" t="s">
        <v>1252</v>
      </c>
      <c r="C1582" t="s">
        <v>1257</v>
      </c>
      <c r="D1582" t="s">
        <v>32</v>
      </c>
      <c r="F1582">
        <v>8442</v>
      </c>
      <c r="G1582" s="96" t="s">
        <v>1386</v>
      </c>
      <c r="H1582" t="s">
        <v>34</v>
      </c>
      <c r="M1582" s="94"/>
    </row>
    <row r="1583" spans="1:13" x14ac:dyDescent="0.2">
      <c r="A1583" s="94">
        <v>7332</v>
      </c>
      <c r="B1583" t="s">
        <v>1253</v>
      </c>
      <c r="C1583" t="s">
        <v>1257</v>
      </c>
      <c r="D1583" t="s">
        <v>32</v>
      </c>
      <c r="F1583">
        <v>8443</v>
      </c>
      <c r="G1583" s="96" t="s">
        <v>1386</v>
      </c>
      <c r="H1583" t="s">
        <v>34</v>
      </c>
      <c r="M1583" s="94"/>
    </row>
    <row r="1584" spans="1:13" x14ac:dyDescent="0.2">
      <c r="A1584" s="94">
        <v>7341</v>
      </c>
      <c r="B1584" t="s">
        <v>1630</v>
      </c>
      <c r="C1584" t="s">
        <v>1257</v>
      </c>
      <c r="D1584" t="s">
        <v>32</v>
      </c>
      <c r="F1584">
        <v>8444</v>
      </c>
      <c r="G1584" s="96" t="s">
        <v>1386</v>
      </c>
      <c r="H1584" t="s">
        <v>34</v>
      </c>
      <c r="M1584" s="94"/>
    </row>
    <row r="1585" spans="1:13" x14ac:dyDescent="0.2">
      <c r="A1585" s="94">
        <v>7342</v>
      </c>
      <c r="B1585" t="s">
        <v>1254</v>
      </c>
      <c r="C1585" t="s">
        <v>1257</v>
      </c>
      <c r="D1585" t="s">
        <v>32</v>
      </c>
      <c r="F1585">
        <v>8451</v>
      </c>
      <c r="G1585" s="96" t="s">
        <v>1386</v>
      </c>
      <c r="H1585" t="s">
        <v>34</v>
      </c>
      <c r="M1585" s="94"/>
    </row>
    <row r="1586" spans="1:13" x14ac:dyDescent="0.2">
      <c r="A1586" s="94">
        <v>7343</v>
      </c>
      <c r="B1586" t="s">
        <v>1255</v>
      </c>
      <c r="C1586" t="s">
        <v>1257</v>
      </c>
      <c r="D1586" t="s">
        <v>32</v>
      </c>
      <c r="F1586">
        <v>8452</v>
      </c>
      <c r="G1586" s="96" t="s">
        <v>1386</v>
      </c>
      <c r="H1586" t="s">
        <v>34</v>
      </c>
      <c r="M1586" s="94"/>
    </row>
    <row r="1587" spans="1:13" x14ac:dyDescent="0.2">
      <c r="A1587" s="94">
        <v>7344</v>
      </c>
      <c r="B1587" t="s">
        <v>1256</v>
      </c>
      <c r="C1587" t="s">
        <v>1257</v>
      </c>
      <c r="D1587" t="s">
        <v>32</v>
      </c>
      <c r="F1587">
        <v>8453</v>
      </c>
      <c r="G1587" s="96" t="s">
        <v>1386</v>
      </c>
      <c r="H1587" t="s">
        <v>34</v>
      </c>
      <c r="M1587" s="94"/>
    </row>
    <row r="1588" spans="1:13" x14ac:dyDescent="0.2">
      <c r="A1588" s="94">
        <v>7350</v>
      </c>
      <c r="B1588" t="s">
        <v>1257</v>
      </c>
      <c r="C1588" t="s">
        <v>1257</v>
      </c>
      <c r="D1588" t="s">
        <v>32</v>
      </c>
      <c r="F1588">
        <v>8454</v>
      </c>
      <c r="G1588" s="96" t="s">
        <v>1386</v>
      </c>
      <c r="H1588" t="s">
        <v>34</v>
      </c>
      <c r="M1588" s="94"/>
    </row>
    <row r="1589" spans="1:13" x14ac:dyDescent="0.2">
      <c r="A1589" s="94">
        <v>7361</v>
      </c>
      <c r="B1589" t="s">
        <v>1629</v>
      </c>
      <c r="C1589" t="s">
        <v>1257</v>
      </c>
      <c r="D1589" t="s">
        <v>32</v>
      </c>
      <c r="F1589">
        <v>8455</v>
      </c>
      <c r="G1589" s="96" t="s">
        <v>1386</v>
      </c>
      <c r="H1589" t="s">
        <v>34</v>
      </c>
      <c r="M1589" s="94"/>
    </row>
    <row r="1590" spans="1:13" x14ac:dyDescent="0.2">
      <c r="A1590" s="94">
        <v>7361</v>
      </c>
      <c r="B1590" t="s">
        <v>1258</v>
      </c>
      <c r="C1590" t="s">
        <v>1257</v>
      </c>
      <c r="D1590" t="s">
        <v>32</v>
      </c>
      <c r="F1590">
        <v>8461</v>
      </c>
      <c r="G1590" s="96" t="s">
        <v>1386</v>
      </c>
      <c r="H1590" t="s">
        <v>34</v>
      </c>
      <c r="M1590" s="94"/>
    </row>
    <row r="1591" spans="1:13" x14ac:dyDescent="0.2">
      <c r="A1591" s="94">
        <v>7371</v>
      </c>
      <c r="B1591" t="s">
        <v>1633</v>
      </c>
      <c r="C1591" t="s">
        <v>1257</v>
      </c>
      <c r="D1591" t="s">
        <v>32</v>
      </c>
      <c r="F1591">
        <v>8462</v>
      </c>
      <c r="G1591" s="96" t="s">
        <v>1386</v>
      </c>
      <c r="H1591" t="s">
        <v>34</v>
      </c>
      <c r="M1591" s="94"/>
    </row>
    <row r="1592" spans="1:13" x14ac:dyDescent="0.2">
      <c r="A1592" s="94">
        <v>7372</v>
      </c>
      <c r="B1592" t="s">
        <v>1259</v>
      </c>
      <c r="C1592" t="s">
        <v>1257</v>
      </c>
      <c r="D1592" t="s">
        <v>32</v>
      </c>
      <c r="F1592">
        <v>8463</v>
      </c>
      <c r="G1592" s="96" t="s">
        <v>1386</v>
      </c>
      <c r="H1592" t="s">
        <v>34</v>
      </c>
      <c r="M1592" s="94"/>
    </row>
    <row r="1593" spans="1:13" x14ac:dyDescent="0.2">
      <c r="A1593" s="94">
        <v>7373</v>
      </c>
      <c r="B1593" t="s">
        <v>1260</v>
      </c>
      <c r="C1593" t="s">
        <v>1257</v>
      </c>
      <c r="D1593" t="s">
        <v>32</v>
      </c>
      <c r="F1593">
        <v>8472</v>
      </c>
      <c r="G1593" s="96" t="s">
        <v>1386</v>
      </c>
      <c r="H1593" t="s">
        <v>34</v>
      </c>
      <c r="M1593" s="94"/>
    </row>
    <row r="1594" spans="1:13" x14ac:dyDescent="0.2">
      <c r="A1594" s="94">
        <v>7374</v>
      </c>
      <c r="B1594" t="s">
        <v>1261</v>
      </c>
      <c r="C1594" t="s">
        <v>1257</v>
      </c>
      <c r="D1594" t="s">
        <v>32</v>
      </c>
      <c r="F1594">
        <v>8473</v>
      </c>
      <c r="G1594" s="96" t="s">
        <v>2045</v>
      </c>
      <c r="H1594" t="s">
        <v>34</v>
      </c>
      <c r="M1594" s="94"/>
    </row>
    <row r="1595" spans="1:13" x14ac:dyDescent="0.2">
      <c r="A1595" s="94">
        <v>7400</v>
      </c>
      <c r="B1595" t="s">
        <v>1262</v>
      </c>
      <c r="C1595" t="s">
        <v>1262</v>
      </c>
      <c r="D1595" t="s">
        <v>32</v>
      </c>
      <c r="F1595">
        <v>8480</v>
      </c>
      <c r="G1595" s="96" t="s">
        <v>2045</v>
      </c>
      <c r="H1595" t="s">
        <v>34</v>
      </c>
      <c r="M1595" s="94"/>
    </row>
    <row r="1596" spans="1:13" x14ac:dyDescent="0.2">
      <c r="A1596" s="94">
        <v>7410</v>
      </c>
      <c r="B1596" t="s">
        <v>1263</v>
      </c>
      <c r="C1596" t="s">
        <v>1262</v>
      </c>
      <c r="D1596" t="s">
        <v>32</v>
      </c>
      <c r="F1596">
        <v>8483</v>
      </c>
      <c r="G1596" s="96" t="s">
        <v>2045</v>
      </c>
      <c r="H1596" t="s">
        <v>34</v>
      </c>
      <c r="M1596" s="94"/>
    </row>
    <row r="1597" spans="1:13" x14ac:dyDescent="0.2">
      <c r="A1597" s="94">
        <v>7411</v>
      </c>
      <c r="B1597" t="s">
        <v>1264</v>
      </c>
      <c r="C1597" t="s">
        <v>1262</v>
      </c>
      <c r="D1597" t="s">
        <v>32</v>
      </c>
      <c r="F1597">
        <v>8490</v>
      </c>
      <c r="G1597" s="96" t="s">
        <v>2045</v>
      </c>
      <c r="H1597" t="s">
        <v>34</v>
      </c>
      <c r="M1597" s="94"/>
    </row>
    <row r="1598" spans="1:13" x14ac:dyDescent="0.2">
      <c r="A1598" s="94">
        <v>7412</v>
      </c>
      <c r="B1598" t="s">
        <v>1265</v>
      </c>
      <c r="C1598" t="s">
        <v>1262</v>
      </c>
      <c r="D1598" t="s">
        <v>32</v>
      </c>
      <c r="F1598">
        <v>8492</v>
      </c>
      <c r="G1598" s="96" t="s">
        <v>2045</v>
      </c>
      <c r="H1598" t="s">
        <v>34</v>
      </c>
      <c r="M1598" s="94"/>
    </row>
    <row r="1599" spans="1:13" x14ac:dyDescent="0.2">
      <c r="A1599" s="94">
        <v>7422</v>
      </c>
      <c r="B1599" t="s">
        <v>1266</v>
      </c>
      <c r="C1599" t="s">
        <v>1262</v>
      </c>
      <c r="D1599" t="s">
        <v>32</v>
      </c>
      <c r="F1599">
        <v>8493</v>
      </c>
      <c r="G1599" s="96" t="s">
        <v>2045</v>
      </c>
      <c r="H1599" t="s">
        <v>34</v>
      </c>
      <c r="M1599" s="94"/>
    </row>
    <row r="1600" spans="1:13" x14ac:dyDescent="0.2">
      <c r="A1600" s="94">
        <v>7423</v>
      </c>
      <c r="B1600" t="s">
        <v>1268</v>
      </c>
      <c r="C1600" t="s">
        <v>1262</v>
      </c>
      <c r="D1600" t="s">
        <v>32</v>
      </c>
      <c r="F1600">
        <v>8501</v>
      </c>
      <c r="G1600" s="96" t="s">
        <v>2042</v>
      </c>
      <c r="H1600" t="s">
        <v>34</v>
      </c>
      <c r="M1600" s="94"/>
    </row>
    <row r="1601" spans="1:13" x14ac:dyDescent="0.2">
      <c r="A1601" s="94">
        <v>7423</v>
      </c>
      <c r="B1601" t="s">
        <v>1267</v>
      </c>
      <c r="C1601" t="s">
        <v>1262</v>
      </c>
      <c r="D1601" t="s">
        <v>32</v>
      </c>
      <c r="F1601">
        <v>8502</v>
      </c>
      <c r="G1601" s="96" t="s">
        <v>1408</v>
      </c>
      <c r="H1601" t="s">
        <v>34</v>
      </c>
      <c r="M1601" s="94"/>
    </row>
    <row r="1602" spans="1:13" x14ac:dyDescent="0.2">
      <c r="A1602" s="94">
        <v>7423</v>
      </c>
      <c r="B1602" t="s">
        <v>1637</v>
      </c>
      <c r="C1602" t="s">
        <v>1262</v>
      </c>
      <c r="D1602" t="s">
        <v>32</v>
      </c>
      <c r="F1602">
        <v>8503</v>
      </c>
      <c r="G1602" s="96" t="s">
        <v>1408</v>
      </c>
      <c r="H1602" t="s">
        <v>34</v>
      </c>
      <c r="M1602" s="94"/>
    </row>
    <row r="1603" spans="1:13" x14ac:dyDescent="0.2">
      <c r="A1603" s="94">
        <v>7423</v>
      </c>
      <c r="B1603" t="s">
        <v>1638</v>
      </c>
      <c r="C1603" t="s">
        <v>1262</v>
      </c>
      <c r="D1603" t="s">
        <v>32</v>
      </c>
      <c r="F1603">
        <v>8504</v>
      </c>
      <c r="G1603" s="96" t="s">
        <v>1408</v>
      </c>
      <c r="H1603" t="s">
        <v>34</v>
      </c>
      <c r="M1603" s="94"/>
    </row>
    <row r="1604" spans="1:13" x14ac:dyDescent="0.2">
      <c r="A1604" s="94">
        <v>7431</v>
      </c>
      <c r="B1604" t="s">
        <v>1269</v>
      </c>
      <c r="C1604" t="s">
        <v>1262</v>
      </c>
      <c r="D1604" t="s">
        <v>32</v>
      </c>
      <c r="F1604">
        <v>8505</v>
      </c>
      <c r="G1604" s="96" t="s">
        <v>1386</v>
      </c>
      <c r="H1604" t="s">
        <v>34</v>
      </c>
      <c r="M1604" s="94"/>
    </row>
    <row r="1605" spans="1:13" x14ac:dyDescent="0.2">
      <c r="A1605" s="94">
        <v>7432</v>
      </c>
      <c r="B1605" t="s">
        <v>1270</v>
      </c>
      <c r="C1605" t="s">
        <v>1262</v>
      </c>
      <c r="D1605" t="s">
        <v>32</v>
      </c>
      <c r="F1605">
        <v>8510</v>
      </c>
      <c r="G1605" s="96" t="s">
        <v>1408</v>
      </c>
      <c r="H1605" t="s">
        <v>34</v>
      </c>
      <c r="M1605" s="94"/>
    </row>
    <row r="1606" spans="1:13" x14ac:dyDescent="0.2">
      <c r="A1606" s="94">
        <v>7433</v>
      </c>
      <c r="B1606" t="s">
        <v>1271</v>
      </c>
      <c r="C1606" t="s">
        <v>1262</v>
      </c>
      <c r="D1606" t="s">
        <v>32</v>
      </c>
      <c r="F1606">
        <v>8511</v>
      </c>
      <c r="G1606" s="96" t="s">
        <v>1408</v>
      </c>
      <c r="H1606" t="s">
        <v>34</v>
      </c>
      <c r="M1606" s="94"/>
    </row>
    <row r="1607" spans="1:13" x14ac:dyDescent="0.2">
      <c r="A1607" s="94">
        <v>7434</v>
      </c>
      <c r="B1607" t="s">
        <v>1272</v>
      </c>
      <c r="C1607" t="s">
        <v>1262</v>
      </c>
      <c r="D1607" t="s">
        <v>32</v>
      </c>
      <c r="F1607">
        <v>8521</v>
      </c>
      <c r="G1607" s="96" t="s">
        <v>1408</v>
      </c>
      <c r="H1607" t="s">
        <v>34</v>
      </c>
      <c r="M1607" s="94"/>
    </row>
    <row r="1608" spans="1:13" x14ac:dyDescent="0.2">
      <c r="A1608" s="94">
        <v>7435</v>
      </c>
      <c r="B1608" t="s">
        <v>1273</v>
      </c>
      <c r="C1608" t="s">
        <v>1262</v>
      </c>
      <c r="D1608" t="s">
        <v>32</v>
      </c>
      <c r="F1608">
        <v>8522</v>
      </c>
      <c r="G1608" s="96" t="s">
        <v>1408</v>
      </c>
      <c r="H1608" t="s">
        <v>34</v>
      </c>
      <c r="M1608" s="94"/>
    </row>
    <row r="1609" spans="1:13" x14ac:dyDescent="0.2">
      <c r="A1609" s="94">
        <v>7441</v>
      </c>
      <c r="B1609" t="s">
        <v>1274</v>
      </c>
      <c r="C1609" t="s">
        <v>1257</v>
      </c>
      <c r="D1609" t="s">
        <v>32</v>
      </c>
      <c r="F1609">
        <v>8523</v>
      </c>
      <c r="G1609" s="96" t="s">
        <v>1408</v>
      </c>
      <c r="H1609" t="s">
        <v>34</v>
      </c>
      <c r="M1609" s="94"/>
    </row>
    <row r="1610" spans="1:13" x14ac:dyDescent="0.2">
      <c r="A1610" s="94">
        <v>7442</v>
      </c>
      <c r="B1610" t="s">
        <v>1275</v>
      </c>
      <c r="C1610" t="s">
        <v>1257</v>
      </c>
      <c r="D1610" t="s">
        <v>32</v>
      </c>
      <c r="F1610">
        <v>8530</v>
      </c>
      <c r="G1610" s="96" t="s">
        <v>1408</v>
      </c>
      <c r="H1610" t="s">
        <v>34</v>
      </c>
      <c r="M1610" s="94"/>
    </row>
    <row r="1611" spans="1:13" x14ac:dyDescent="0.2">
      <c r="A1611" s="94">
        <v>7444</v>
      </c>
      <c r="B1611" t="s">
        <v>1276</v>
      </c>
      <c r="C1611" t="s">
        <v>1257</v>
      </c>
      <c r="D1611" t="s">
        <v>32</v>
      </c>
      <c r="F1611">
        <v>8541</v>
      </c>
      <c r="G1611" s="96" t="s">
        <v>1408</v>
      </c>
      <c r="H1611" t="s">
        <v>34</v>
      </c>
      <c r="M1611" s="94"/>
    </row>
    <row r="1612" spans="1:13" x14ac:dyDescent="0.2">
      <c r="A1612" s="94">
        <v>7451</v>
      </c>
      <c r="B1612" t="s">
        <v>1277</v>
      </c>
      <c r="C1612" t="s">
        <v>1257</v>
      </c>
      <c r="D1612" t="s">
        <v>32</v>
      </c>
      <c r="F1612">
        <v>8542</v>
      </c>
      <c r="G1612" s="96" t="s">
        <v>1408</v>
      </c>
      <c r="H1612" t="s">
        <v>34</v>
      </c>
      <c r="M1612" s="94"/>
    </row>
    <row r="1613" spans="1:13" x14ac:dyDescent="0.2">
      <c r="A1613" s="94">
        <v>7453</v>
      </c>
      <c r="B1613" t="s">
        <v>1278</v>
      </c>
      <c r="C1613" t="s">
        <v>1257</v>
      </c>
      <c r="D1613" t="s">
        <v>32</v>
      </c>
      <c r="F1613">
        <v>8543</v>
      </c>
      <c r="G1613" s="96" t="s">
        <v>1408</v>
      </c>
      <c r="H1613" t="s">
        <v>34</v>
      </c>
      <c r="M1613" s="94"/>
    </row>
    <row r="1614" spans="1:13" x14ac:dyDescent="0.2">
      <c r="A1614" s="94">
        <v>7461</v>
      </c>
      <c r="B1614" t="s">
        <v>1279</v>
      </c>
      <c r="C1614" t="s">
        <v>1262</v>
      </c>
      <c r="D1614" t="s">
        <v>32</v>
      </c>
      <c r="F1614">
        <v>8544</v>
      </c>
      <c r="G1614" s="96" t="s">
        <v>1408</v>
      </c>
      <c r="H1614" t="s">
        <v>34</v>
      </c>
      <c r="M1614" s="94"/>
    </row>
    <row r="1615" spans="1:13" x14ac:dyDescent="0.2">
      <c r="A1615" s="94">
        <v>7463</v>
      </c>
      <c r="B1615" t="s">
        <v>1280</v>
      </c>
      <c r="C1615" t="s">
        <v>1262</v>
      </c>
      <c r="D1615" t="s">
        <v>32</v>
      </c>
      <c r="F1615">
        <v>8551</v>
      </c>
      <c r="G1615" s="96" t="s">
        <v>1408</v>
      </c>
      <c r="H1615" t="s">
        <v>34</v>
      </c>
      <c r="M1615" s="94"/>
    </row>
    <row r="1616" spans="1:13" x14ac:dyDescent="0.2">
      <c r="A1616" s="94">
        <v>7464</v>
      </c>
      <c r="B1616" t="s">
        <v>1281</v>
      </c>
      <c r="C1616" t="s">
        <v>1262</v>
      </c>
      <c r="D1616" t="s">
        <v>32</v>
      </c>
      <c r="F1616">
        <v>8552</v>
      </c>
      <c r="G1616" s="96" t="s">
        <v>1408</v>
      </c>
      <c r="H1616" t="s">
        <v>34</v>
      </c>
      <c r="M1616" s="94"/>
    </row>
    <row r="1617" spans="1:13" x14ac:dyDescent="0.2">
      <c r="A1617" s="94">
        <v>7471</v>
      </c>
      <c r="B1617" t="s">
        <v>1282</v>
      </c>
      <c r="C1617" t="s">
        <v>1262</v>
      </c>
      <c r="D1617" t="s">
        <v>32</v>
      </c>
      <c r="F1617">
        <v>8561</v>
      </c>
      <c r="G1617" s="96" t="s">
        <v>1416</v>
      </c>
      <c r="H1617" t="s">
        <v>34</v>
      </c>
      <c r="M1617" s="94"/>
    </row>
    <row r="1618" spans="1:13" x14ac:dyDescent="0.2">
      <c r="A1618" s="94">
        <v>7472</v>
      </c>
      <c r="B1618" t="s">
        <v>1283</v>
      </c>
      <c r="C1618" t="s">
        <v>1262</v>
      </c>
      <c r="D1618" t="s">
        <v>32</v>
      </c>
      <c r="F1618">
        <v>8562</v>
      </c>
      <c r="G1618" s="96" t="s">
        <v>1416</v>
      </c>
      <c r="H1618" t="s">
        <v>34</v>
      </c>
      <c r="M1618" s="94"/>
    </row>
    <row r="1619" spans="1:13" x14ac:dyDescent="0.2">
      <c r="A1619" s="94">
        <v>7472</v>
      </c>
      <c r="B1619" t="s">
        <v>1640</v>
      </c>
      <c r="C1619" t="s">
        <v>1262</v>
      </c>
      <c r="D1619" t="s">
        <v>32</v>
      </c>
      <c r="F1619">
        <v>8563</v>
      </c>
      <c r="G1619" s="96" t="s">
        <v>1416</v>
      </c>
      <c r="H1619" t="s">
        <v>34</v>
      </c>
      <c r="M1619" s="94"/>
    </row>
    <row r="1620" spans="1:13" x14ac:dyDescent="0.2">
      <c r="A1620" s="94">
        <v>7473</v>
      </c>
      <c r="B1620" t="s">
        <v>1284</v>
      </c>
      <c r="C1620" t="s">
        <v>1262</v>
      </c>
      <c r="D1620" t="s">
        <v>32</v>
      </c>
      <c r="F1620">
        <v>8564</v>
      </c>
      <c r="G1620" s="96" t="s">
        <v>1416</v>
      </c>
      <c r="H1620" t="s">
        <v>34</v>
      </c>
      <c r="M1620" s="94"/>
    </row>
    <row r="1621" spans="1:13" x14ac:dyDescent="0.2">
      <c r="A1621" s="94">
        <v>7474</v>
      </c>
      <c r="B1621" t="s">
        <v>1634</v>
      </c>
      <c r="C1621" t="s">
        <v>1262</v>
      </c>
      <c r="D1621" t="s">
        <v>32</v>
      </c>
      <c r="F1621">
        <v>8570</v>
      </c>
      <c r="G1621" s="96" t="s">
        <v>1416</v>
      </c>
      <c r="H1621" t="s">
        <v>34</v>
      </c>
      <c r="M1621" s="94"/>
    </row>
    <row r="1622" spans="1:13" x14ac:dyDescent="0.2">
      <c r="A1622" s="94">
        <v>7501</v>
      </c>
      <c r="B1622" t="s">
        <v>1635</v>
      </c>
      <c r="C1622" t="s">
        <v>1262</v>
      </c>
      <c r="D1622" t="s">
        <v>32</v>
      </c>
      <c r="F1622">
        <v>8572</v>
      </c>
      <c r="G1622" s="96" t="s">
        <v>1416</v>
      </c>
      <c r="H1622" t="s">
        <v>34</v>
      </c>
      <c r="M1622" s="94"/>
    </row>
    <row r="1623" spans="1:13" x14ac:dyDescent="0.2">
      <c r="A1623" s="94">
        <v>7501</v>
      </c>
      <c r="B1623" t="s">
        <v>1285</v>
      </c>
      <c r="C1623" t="s">
        <v>1262</v>
      </c>
      <c r="D1623" t="s">
        <v>32</v>
      </c>
      <c r="F1623">
        <v>8573</v>
      </c>
      <c r="G1623" s="96" t="s">
        <v>1416</v>
      </c>
      <c r="H1623" t="s">
        <v>34</v>
      </c>
      <c r="M1623" s="94"/>
    </row>
    <row r="1624" spans="1:13" x14ac:dyDescent="0.2">
      <c r="A1624" s="94">
        <v>7501</v>
      </c>
      <c r="B1624" t="s">
        <v>1636</v>
      </c>
      <c r="C1624" t="s">
        <v>1262</v>
      </c>
      <c r="D1624" t="s">
        <v>32</v>
      </c>
      <c r="F1624">
        <v>8580</v>
      </c>
      <c r="G1624" s="96" t="s">
        <v>1416</v>
      </c>
      <c r="H1624" t="s">
        <v>34</v>
      </c>
      <c r="M1624" s="94"/>
    </row>
    <row r="1625" spans="1:13" x14ac:dyDescent="0.2">
      <c r="A1625" s="94">
        <v>7503</v>
      </c>
      <c r="B1625" t="s">
        <v>1286</v>
      </c>
      <c r="C1625" t="s">
        <v>1262</v>
      </c>
      <c r="D1625" t="s">
        <v>32</v>
      </c>
      <c r="F1625">
        <v>8582</v>
      </c>
      <c r="G1625" s="96" t="s">
        <v>1416</v>
      </c>
      <c r="H1625" t="s">
        <v>34</v>
      </c>
      <c r="M1625" s="94"/>
    </row>
    <row r="1626" spans="1:13" x14ac:dyDescent="0.2">
      <c r="A1626" s="94">
        <v>7503</v>
      </c>
      <c r="B1626" t="s">
        <v>1287</v>
      </c>
      <c r="C1626" t="s">
        <v>1262</v>
      </c>
      <c r="D1626" t="s">
        <v>32</v>
      </c>
      <c r="F1626">
        <v>8583</v>
      </c>
      <c r="G1626" s="96" t="s">
        <v>1416</v>
      </c>
      <c r="H1626" t="s">
        <v>34</v>
      </c>
      <c r="M1626" s="94"/>
    </row>
    <row r="1627" spans="1:13" x14ac:dyDescent="0.2">
      <c r="A1627" s="94">
        <v>7511</v>
      </c>
      <c r="B1627" t="s">
        <v>1288</v>
      </c>
      <c r="C1627" t="s">
        <v>1262</v>
      </c>
      <c r="D1627" t="s">
        <v>32</v>
      </c>
      <c r="F1627">
        <v>8584</v>
      </c>
      <c r="G1627" s="96" t="s">
        <v>1416</v>
      </c>
      <c r="H1627" t="s">
        <v>34</v>
      </c>
      <c r="M1627" s="94"/>
    </row>
    <row r="1628" spans="1:13" x14ac:dyDescent="0.2">
      <c r="A1628" s="94">
        <v>7512</v>
      </c>
      <c r="B1628" t="s">
        <v>1289</v>
      </c>
      <c r="C1628" t="s">
        <v>1262</v>
      </c>
      <c r="D1628" t="s">
        <v>32</v>
      </c>
      <c r="F1628">
        <v>8591</v>
      </c>
      <c r="G1628" s="96" t="s">
        <v>1416</v>
      </c>
      <c r="H1628" t="s">
        <v>34</v>
      </c>
      <c r="M1628" s="94"/>
    </row>
    <row r="1629" spans="1:13" x14ac:dyDescent="0.2">
      <c r="A1629" s="94">
        <v>7512</v>
      </c>
      <c r="B1629" t="s">
        <v>1639</v>
      </c>
      <c r="C1629" t="s">
        <v>1262</v>
      </c>
      <c r="D1629" t="s">
        <v>32</v>
      </c>
      <c r="F1629">
        <v>8600</v>
      </c>
      <c r="G1629" s="96" t="s">
        <v>2041</v>
      </c>
      <c r="H1629" t="s">
        <v>34</v>
      </c>
      <c r="M1629" s="94"/>
    </row>
    <row r="1630" spans="1:13" x14ac:dyDescent="0.2">
      <c r="A1630" s="94">
        <v>7521</v>
      </c>
      <c r="B1630" t="s">
        <v>1290</v>
      </c>
      <c r="C1630" t="s">
        <v>1298</v>
      </c>
      <c r="D1630" t="s">
        <v>32</v>
      </c>
      <c r="F1630">
        <v>8605</v>
      </c>
      <c r="G1630" s="96" t="s">
        <v>2041</v>
      </c>
      <c r="H1630" t="s">
        <v>34</v>
      </c>
      <c r="M1630" s="94"/>
    </row>
    <row r="1631" spans="1:13" x14ac:dyDescent="0.2">
      <c r="A1631" s="94">
        <v>7521</v>
      </c>
      <c r="B1631" t="s">
        <v>1617</v>
      </c>
      <c r="C1631" t="s">
        <v>1298</v>
      </c>
      <c r="D1631" t="s">
        <v>32</v>
      </c>
      <c r="F1631">
        <v>8611</v>
      </c>
      <c r="G1631" s="96" t="s">
        <v>2041</v>
      </c>
      <c r="H1631" t="s">
        <v>34</v>
      </c>
      <c r="M1631" s="94"/>
    </row>
    <row r="1632" spans="1:13" x14ac:dyDescent="0.2">
      <c r="A1632" s="94">
        <v>7522</v>
      </c>
      <c r="B1632" t="s">
        <v>1606</v>
      </c>
      <c r="C1632" t="s">
        <v>1298</v>
      </c>
      <c r="D1632" t="s">
        <v>32</v>
      </c>
      <c r="F1632">
        <v>8614</v>
      </c>
      <c r="G1632" s="96" t="s">
        <v>2041</v>
      </c>
      <c r="H1632" t="s">
        <v>34</v>
      </c>
      <c r="M1632" s="94"/>
    </row>
    <row r="1633" spans="1:13" x14ac:dyDescent="0.2">
      <c r="A1633" s="94">
        <v>7522</v>
      </c>
      <c r="B1633" t="s">
        <v>1291</v>
      </c>
      <c r="C1633" t="s">
        <v>1298</v>
      </c>
      <c r="D1633" t="s">
        <v>32</v>
      </c>
      <c r="F1633">
        <v>8616</v>
      </c>
      <c r="G1633" s="96" t="s">
        <v>1329</v>
      </c>
      <c r="H1633" t="s">
        <v>34</v>
      </c>
      <c r="M1633" s="94"/>
    </row>
    <row r="1634" spans="1:13" x14ac:dyDescent="0.2">
      <c r="A1634" s="94">
        <v>7531</v>
      </c>
      <c r="B1634" t="s">
        <v>1292</v>
      </c>
      <c r="C1634" t="s">
        <v>1262</v>
      </c>
      <c r="D1634" t="s">
        <v>32</v>
      </c>
      <c r="F1634">
        <v>8621</v>
      </c>
      <c r="G1634" s="96" t="s">
        <v>2041</v>
      </c>
      <c r="H1634" t="s">
        <v>34</v>
      </c>
      <c r="M1634" s="94"/>
    </row>
    <row r="1635" spans="1:13" x14ac:dyDescent="0.2">
      <c r="A1635" s="94">
        <v>7532</v>
      </c>
      <c r="B1635" t="s">
        <v>1293</v>
      </c>
      <c r="C1635" t="s">
        <v>1262</v>
      </c>
      <c r="D1635" t="s">
        <v>32</v>
      </c>
      <c r="F1635">
        <v>8623</v>
      </c>
      <c r="G1635" s="96" t="s">
        <v>2041</v>
      </c>
      <c r="H1635" t="s">
        <v>34</v>
      </c>
      <c r="M1635" s="94"/>
    </row>
    <row r="1636" spans="1:13" x14ac:dyDescent="0.2">
      <c r="A1636" s="94">
        <v>7533</v>
      </c>
      <c r="B1636" t="s">
        <v>1294</v>
      </c>
      <c r="C1636" t="s">
        <v>1298</v>
      </c>
      <c r="D1636" t="s">
        <v>32</v>
      </c>
      <c r="F1636">
        <v>8625</v>
      </c>
      <c r="G1636" s="96" t="s">
        <v>2041</v>
      </c>
      <c r="H1636" t="s">
        <v>34</v>
      </c>
      <c r="M1636" s="94"/>
    </row>
    <row r="1637" spans="1:13" x14ac:dyDescent="0.2">
      <c r="A1637" s="94">
        <v>7534</v>
      </c>
      <c r="B1637" t="s">
        <v>1295</v>
      </c>
      <c r="C1637" t="s">
        <v>1298</v>
      </c>
      <c r="D1637" t="s">
        <v>32</v>
      </c>
      <c r="F1637">
        <v>8630</v>
      </c>
      <c r="G1637" s="96" t="s">
        <v>2041</v>
      </c>
      <c r="H1637" t="s">
        <v>34</v>
      </c>
      <c r="M1637" s="94"/>
    </row>
    <row r="1638" spans="1:13" x14ac:dyDescent="0.2">
      <c r="A1638" s="94">
        <v>7535</v>
      </c>
      <c r="B1638" t="s">
        <v>1608</v>
      </c>
      <c r="C1638" t="s">
        <v>1298</v>
      </c>
      <c r="D1638" t="s">
        <v>32</v>
      </c>
      <c r="F1638">
        <v>8641</v>
      </c>
      <c r="G1638" s="96" t="s">
        <v>2041</v>
      </c>
      <c r="H1638" t="s">
        <v>34</v>
      </c>
      <c r="M1638" s="94"/>
    </row>
    <row r="1639" spans="1:13" x14ac:dyDescent="0.2">
      <c r="A1639" s="94">
        <v>7535</v>
      </c>
      <c r="B1639" t="s">
        <v>1618</v>
      </c>
      <c r="C1639" t="s">
        <v>1298</v>
      </c>
      <c r="D1639" t="s">
        <v>32</v>
      </c>
      <c r="F1639">
        <v>8642</v>
      </c>
      <c r="G1639" s="96" t="s">
        <v>2041</v>
      </c>
      <c r="H1639" t="s">
        <v>34</v>
      </c>
      <c r="M1639" s="94"/>
    </row>
    <row r="1640" spans="1:13" x14ac:dyDescent="0.2">
      <c r="A1640" s="94">
        <v>7536</v>
      </c>
      <c r="B1640" t="s">
        <v>1296</v>
      </c>
      <c r="C1640" t="s">
        <v>1298</v>
      </c>
      <c r="D1640" t="s">
        <v>32</v>
      </c>
      <c r="F1640">
        <v>8650</v>
      </c>
      <c r="G1640" s="96" t="s">
        <v>2041</v>
      </c>
      <c r="H1640" t="s">
        <v>34</v>
      </c>
      <c r="M1640" s="94"/>
    </row>
    <row r="1641" spans="1:13" x14ac:dyDescent="0.2">
      <c r="A1641" s="94">
        <v>7537</v>
      </c>
      <c r="B1641" t="s">
        <v>1297</v>
      </c>
      <c r="C1641" t="s">
        <v>1298</v>
      </c>
      <c r="D1641" t="s">
        <v>32</v>
      </c>
      <c r="F1641">
        <v>8653</v>
      </c>
      <c r="G1641" s="96" t="s">
        <v>2041</v>
      </c>
      <c r="H1641" t="s">
        <v>34</v>
      </c>
      <c r="M1641" s="94"/>
    </row>
    <row r="1642" spans="1:13" x14ac:dyDescent="0.2">
      <c r="A1642" s="94">
        <v>7540</v>
      </c>
      <c r="B1642" t="s">
        <v>1298</v>
      </c>
      <c r="C1642" t="s">
        <v>1298</v>
      </c>
      <c r="D1642" t="s">
        <v>32</v>
      </c>
      <c r="F1642">
        <v>8654</v>
      </c>
      <c r="G1642" s="96" t="s">
        <v>1329</v>
      </c>
      <c r="H1642" t="s">
        <v>34</v>
      </c>
      <c r="M1642" s="94"/>
    </row>
    <row r="1643" spans="1:13" x14ac:dyDescent="0.2">
      <c r="A1643" s="94">
        <v>7540</v>
      </c>
      <c r="B1643" t="s">
        <v>1607</v>
      </c>
      <c r="C1643" t="s">
        <v>1298</v>
      </c>
      <c r="D1643" t="s">
        <v>32</v>
      </c>
      <c r="F1643">
        <v>8662</v>
      </c>
      <c r="G1643" s="96" t="s">
        <v>2041</v>
      </c>
      <c r="H1643" t="s">
        <v>34</v>
      </c>
      <c r="M1643" s="94"/>
    </row>
    <row r="1644" spans="1:13" x14ac:dyDescent="0.2">
      <c r="A1644" s="94">
        <v>7540</v>
      </c>
      <c r="B1644" t="s">
        <v>1611</v>
      </c>
      <c r="C1644" t="s">
        <v>1298</v>
      </c>
      <c r="D1644" t="s">
        <v>32</v>
      </c>
      <c r="F1644">
        <v>8665</v>
      </c>
      <c r="G1644" s="96" t="s">
        <v>2041</v>
      </c>
      <c r="H1644" t="s">
        <v>34</v>
      </c>
      <c r="M1644" s="94"/>
    </row>
    <row r="1645" spans="1:13" x14ac:dyDescent="0.2">
      <c r="A1645" s="94">
        <v>7540</v>
      </c>
      <c r="B1645" t="s">
        <v>1612</v>
      </c>
      <c r="C1645" t="s">
        <v>1298</v>
      </c>
      <c r="D1645" t="s">
        <v>32</v>
      </c>
      <c r="F1645">
        <v>8670</v>
      </c>
      <c r="G1645" s="96" t="s">
        <v>2041</v>
      </c>
      <c r="H1645" t="s">
        <v>34</v>
      </c>
      <c r="M1645" s="94"/>
    </row>
    <row r="1646" spans="1:13" x14ac:dyDescent="0.2">
      <c r="A1646" s="94">
        <v>7540</v>
      </c>
      <c r="B1646" t="s">
        <v>1613</v>
      </c>
      <c r="C1646" t="s">
        <v>1298</v>
      </c>
      <c r="D1646" t="s">
        <v>32</v>
      </c>
      <c r="F1646">
        <v>8672</v>
      </c>
      <c r="G1646" s="96" t="s">
        <v>1329</v>
      </c>
      <c r="H1646" t="s">
        <v>34</v>
      </c>
      <c r="M1646" s="94"/>
    </row>
    <row r="1647" spans="1:13" x14ac:dyDescent="0.2">
      <c r="A1647" s="94">
        <v>7540</v>
      </c>
      <c r="B1647" t="s">
        <v>1614</v>
      </c>
      <c r="C1647" t="s">
        <v>1298</v>
      </c>
      <c r="D1647" t="s">
        <v>32</v>
      </c>
      <c r="F1647">
        <v>8673</v>
      </c>
      <c r="G1647" s="96" t="s">
        <v>1329</v>
      </c>
      <c r="H1647" t="s">
        <v>34</v>
      </c>
      <c r="M1647" s="94"/>
    </row>
    <row r="1648" spans="1:13" x14ac:dyDescent="0.2">
      <c r="A1648" s="94">
        <v>7540</v>
      </c>
      <c r="B1648" t="s">
        <v>1619</v>
      </c>
      <c r="C1648" t="s">
        <v>1298</v>
      </c>
      <c r="D1648" t="s">
        <v>32</v>
      </c>
      <c r="F1648">
        <v>8674</v>
      </c>
      <c r="G1648" s="96" t="s">
        <v>1329</v>
      </c>
      <c r="H1648" t="s">
        <v>34</v>
      </c>
      <c r="M1648" s="94"/>
    </row>
    <row r="1649" spans="1:13" x14ac:dyDescent="0.2">
      <c r="A1649" s="94">
        <v>7542</v>
      </c>
      <c r="B1649" t="s">
        <v>1605</v>
      </c>
      <c r="C1649" t="s">
        <v>1298</v>
      </c>
      <c r="D1649" t="s">
        <v>32</v>
      </c>
      <c r="F1649">
        <v>8680</v>
      </c>
      <c r="G1649" s="96" t="s">
        <v>2041</v>
      </c>
      <c r="H1649" t="s">
        <v>34</v>
      </c>
      <c r="M1649" s="94"/>
    </row>
    <row r="1650" spans="1:13" x14ac:dyDescent="0.2">
      <c r="A1650" s="94">
        <v>7543</v>
      </c>
      <c r="B1650" t="s">
        <v>1299</v>
      </c>
      <c r="C1650" t="s">
        <v>1298</v>
      </c>
      <c r="D1650" t="s">
        <v>32</v>
      </c>
      <c r="F1650">
        <v>8684</v>
      </c>
      <c r="G1650" s="96" t="s">
        <v>2041</v>
      </c>
      <c r="H1650" t="s">
        <v>34</v>
      </c>
      <c r="M1650" s="94"/>
    </row>
    <row r="1651" spans="1:13" x14ac:dyDescent="0.2">
      <c r="A1651" s="94">
        <v>7544</v>
      </c>
      <c r="B1651" t="s">
        <v>1300</v>
      </c>
      <c r="C1651" t="s">
        <v>1298</v>
      </c>
      <c r="D1651" t="s">
        <v>32</v>
      </c>
      <c r="F1651">
        <v>8692</v>
      </c>
      <c r="G1651" s="96" t="s">
        <v>2041</v>
      </c>
      <c r="H1651" t="s">
        <v>34</v>
      </c>
      <c r="M1651" s="94"/>
    </row>
    <row r="1652" spans="1:13" x14ac:dyDescent="0.2">
      <c r="A1652" s="94">
        <v>7551</v>
      </c>
      <c r="B1652" t="s">
        <v>1603</v>
      </c>
      <c r="C1652" t="s">
        <v>1298</v>
      </c>
      <c r="D1652" t="s">
        <v>32</v>
      </c>
      <c r="F1652">
        <v>8700</v>
      </c>
      <c r="G1652" s="96" t="s">
        <v>1439</v>
      </c>
      <c r="H1652" t="s">
        <v>34</v>
      </c>
      <c r="M1652" s="94"/>
    </row>
    <row r="1653" spans="1:13" x14ac:dyDescent="0.2">
      <c r="A1653" s="94">
        <v>7551</v>
      </c>
      <c r="B1653" t="s">
        <v>1301</v>
      </c>
      <c r="C1653" t="s">
        <v>1298</v>
      </c>
      <c r="D1653" t="s">
        <v>32</v>
      </c>
      <c r="F1653">
        <v>8712</v>
      </c>
      <c r="G1653" s="96" t="s">
        <v>1439</v>
      </c>
      <c r="H1653" t="s">
        <v>34</v>
      </c>
      <c r="M1653" s="94"/>
    </row>
    <row r="1654" spans="1:13" x14ac:dyDescent="0.2">
      <c r="A1654" s="94">
        <v>7551</v>
      </c>
      <c r="B1654" t="s">
        <v>1615</v>
      </c>
      <c r="C1654" t="s">
        <v>1298</v>
      </c>
      <c r="D1654" t="s">
        <v>32</v>
      </c>
      <c r="F1654">
        <v>8713</v>
      </c>
      <c r="G1654" s="96" t="s">
        <v>1439</v>
      </c>
      <c r="H1654" t="s">
        <v>34</v>
      </c>
      <c r="M1654" s="94"/>
    </row>
    <row r="1655" spans="1:13" x14ac:dyDescent="0.2">
      <c r="A1655" s="94">
        <v>7551</v>
      </c>
      <c r="B1655" t="s">
        <v>1616</v>
      </c>
      <c r="C1655" t="s">
        <v>1298</v>
      </c>
      <c r="D1655" t="s">
        <v>32</v>
      </c>
      <c r="F1655">
        <v>8714</v>
      </c>
      <c r="G1655" s="96" t="s">
        <v>1439</v>
      </c>
      <c r="H1655" t="s">
        <v>34</v>
      </c>
      <c r="M1655" s="94"/>
    </row>
    <row r="1656" spans="1:13" x14ac:dyDescent="0.2">
      <c r="A1656" s="94">
        <v>7552</v>
      </c>
      <c r="B1656" t="s">
        <v>1302</v>
      </c>
      <c r="C1656" t="s">
        <v>1298</v>
      </c>
      <c r="D1656" t="s">
        <v>32</v>
      </c>
      <c r="F1656">
        <v>8720</v>
      </c>
      <c r="G1656" s="96" t="s">
        <v>2044</v>
      </c>
      <c r="H1656" t="s">
        <v>34</v>
      </c>
      <c r="M1656" s="94"/>
    </row>
    <row r="1657" spans="1:13" x14ac:dyDescent="0.2">
      <c r="A1657" s="94">
        <v>7561</v>
      </c>
      <c r="B1657" t="s">
        <v>1303</v>
      </c>
      <c r="C1657" t="s">
        <v>1376</v>
      </c>
      <c r="D1657" t="s">
        <v>32</v>
      </c>
      <c r="F1657">
        <v>8723</v>
      </c>
      <c r="G1657" s="96" t="s">
        <v>2044</v>
      </c>
      <c r="H1657" t="s">
        <v>34</v>
      </c>
      <c r="M1657" s="94"/>
    </row>
    <row r="1658" spans="1:13" x14ac:dyDescent="0.2">
      <c r="A1658" s="94">
        <v>7562</v>
      </c>
      <c r="B1658" t="s">
        <v>1304</v>
      </c>
      <c r="C1658" t="s">
        <v>1376</v>
      </c>
      <c r="D1658" t="s">
        <v>32</v>
      </c>
      <c r="F1658">
        <v>8724</v>
      </c>
      <c r="G1658" s="96" t="s">
        <v>2044</v>
      </c>
      <c r="H1658" t="s">
        <v>34</v>
      </c>
      <c r="M1658" s="94"/>
    </row>
    <row r="1659" spans="1:13" x14ac:dyDescent="0.2">
      <c r="A1659" s="94">
        <v>7563</v>
      </c>
      <c r="B1659" t="s">
        <v>1305</v>
      </c>
      <c r="C1659" t="s">
        <v>1376</v>
      </c>
      <c r="D1659" t="s">
        <v>32</v>
      </c>
      <c r="F1659">
        <v>8731</v>
      </c>
      <c r="G1659" s="97" t="s">
        <v>2044</v>
      </c>
      <c r="H1659" s="92" t="s">
        <v>34</v>
      </c>
      <c r="M1659" s="94"/>
    </row>
    <row r="1660" spans="1:13" x14ac:dyDescent="0.2">
      <c r="A1660" s="94">
        <v>7571</v>
      </c>
      <c r="B1660" t="s">
        <v>1306</v>
      </c>
      <c r="C1660" t="s">
        <v>1376</v>
      </c>
      <c r="D1660" t="s">
        <v>32</v>
      </c>
      <c r="F1660">
        <v>8732</v>
      </c>
      <c r="G1660" s="97" t="s">
        <v>2044</v>
      </c>
      <c r="H1660" s="92" t="s">
        <v>34</v>
      </c>
      <c r="M1660" s="94"/>
    </row>
    <row r="1661" spans="1:13" x14ac:dyDescent="0.2">
      <c r="A1661" s="94">
        <v>7572</v>
      </c>
      <c r="B1661" t="s">
        <v>1307</v>
      </c>
      <c r="C1661" t="s">
        <v>1376</v>
      </c>
      <c r="D1661" t="s">
        <v>32</v>
      </c>
      <c r="F1661">
        <v>8733</v>
      </c>
      <c r="G1661" s="97" t="s">
        <v>2044</v>
      </c>
      <c r="H1661" s="92" t="s">
        <v>34</v>
      </c>
      <c r="M1661" s="94"/>
    </row>
    <row r="1662" spans="1:13" x14ac:dyDescent="0.2">
      <c r="A1662" s="94">
        <v>8010</v>
      </c>
      <c r="B1662" t="s">
        <v>1308</v>
      </c>
      <c r="C1662" t="s">
        <v>2216</v>
      </c>
      <c r="D1662" t="s">
        <v>34</v>
      </c>
      <c r="F1662">
        <v>8734</v>
      </c>
      <c r="G1662" s="97" t="s">
        <v>2044</v>
      </c>
      <c r="H1662" s="92" t="s">
        <v>34</v>
      </c>
      <c r="M1662" s="94"/>
    </row>
    <row r="1663" spans="1:13" x14ac:dyDescent="0.2">
      <c r="A1663" s="94">
        <v>8010</v>
      </c>
      <c r="B1663" t="s">
        <v>2146</v>
      </c>
      <c r="C1663" t="s">
        <v>2042</v>
      </c>
      <c r="D1663" t="s">
        <v>34</v>
      </c>
      <c r="F1663">
        <v>8740</v>
      </c>
      <c r="G1663" s="97" t="s">
        <v>2044</v>
      </c>
      <c r="H1663" s="92" t="s">
        <v>34</v>
      </c>
      <c r="M1663" s="94"/>
    </row>
    <row r="1664" spans="1:13" x14ac:dyDescent="0.2">
      <c r="A1664" s="94">
        <v>8044</v>
      </c>
      <c r="B1664" t="s">
        <v>1930</v>
      </c>
      <c r="C1664" t="s">
        <v>2042</v>
      </c>
      <c r="D1664" t="s">
        <v>34</v>
      </c>
      <c r="F1664">
        <v>8741</v>
      </c>
      <c r="G1664" s="97" t="s">
        <v>2044</v>
      </c>
      <c r="H1664" s="92" t="s">
        <v>34</v>
      </c>
      <c r="M1664" s="94"/>
    </row>
    <row r="1665" spans="1:13" x14ac:dyDescent="0.2">
      <c r="A1665" s="94">
        <v>8046</v>
      </c>
      <c r="B1665" t="s">
        <v>1927</v>
      </c>
      <c r="C1665" t="s">
        <v>2042</v>
      </c>
      <c r="D1665" t="s">
        <v>34</v>
      </c>
      <c r="F1665">
        <v>8742</v>
      </c>
      <c r="G1665" s="97" t="s">
        <v>2044</v>
      </c>
      <c r="H1665" s="92" t="s">
        <v>34</v>
      </c>
      <c r="M1665" s="94"/>
    </row>
    <row r="1666" spans="1:13" x14ac:dyDescent="0.2">
      <c r="A1666" s="94">
        <v>8051</v>
      </c>
      <c r="B1666" t="s">
        <v>1929</v>
      </c>
      <c r="C1666" t="s">
        <v>2042</v>
      </c>
      <c r="D1666" t="s">
        <v>34</v>
      </c>
      <c r="F1666">
        <v>8750</v>
      </c>
      <c r="G1666" s="97" t="s">
        <v>2044</v>
      </c>
      <c r="H1666" s="92" t="s">
        <v>34</v>
      </c>
      <c r="M1666" s="94"/>
    </row>
    <row r="1667" spans="1:13" x14ac:dyDescent="0.2">
      <c r="A1667" s="94">
        <v>8054</v>
      </c>
      <c r="B1667" t="s">
        <v>2151</v>
      </c>
      <c r="C1667" t="s">
        <v>2042</v>
      </c>
      <c r="D1667" t="s">
        <v>34</v>
      </c>
      <c r="F1667">
        <v>8753</v>
      </c>
      <c r="G1667" s="97" t="s">
        <v>2044</v>
      </c>
      <c r="H1667" s="92" t="s">
        <v>34</v>
      </c>
      <c r="M1667" s="94"/>
    </row>
    <row r="1668" spans="1:13" x14ac:dyDescent="0.2">
      <c r="A1668" s="94">
        <v>8061</v>
      </c>
      <c r="B1668" t="s">
        <v>1926</v>
      </c>
      <c r="C1668" t="s">
        <v>2042</v>
      </c>
      <c r="D1668" t="s">
        <v>34</v>
      </c>
      <c r="F1668">
        <v>8755</v>
      </c>
      <c r="G1668" s="97" t="s">
        <v>2044</v>
      </c>
      <c r="H1668" s="92" t="s">
        <v>34</v>
      </c>
      <c r="M1668" s="94"/>
    </row>
    <row r="1669" spans="1:13" x14ac:dyDescent="0.2">
      <c r="A1669" s="94">
        <v>8062</v>
      </c>
      <c r="B1669" t="s">
        <v>1309</v>
      </c>
      <c r="C1669" t="s">
        <v>2042</v>
      </c>
      <c r="D1669" t="s">
        <v>34</v>
      </c>
      <c r="F1669">
        <v>8756</v>
      </c>
      <c r="G1669" s="97" t="s">
        <v>2044</v>
      </c>
      <c r="H1669" s="92" t="s">
        <v>34</v>
      </c>
      <c r="M1669" s="94"/>
    </row>
    <row r="1670" spans="1:13" x14ac:dyDescent="0.2">
      <c r="A1670" s="94">
        <v>8063</v>
      </c>
      <c r="B1670" t="s">
        <v>1310</v>
      </c>
      <c r="C1670" t="s">
        <v>2042</v>
      </c>
      <c r="D1670" t="s">
        <v>34</v>
      </c>
      <c r="F1670">
        <v>8761</v>
      </c>
      <c r="G1670" s="97" t="s">
        <v>2044</v>
      </c>
      <c r="H1670" s="92" t="s">
        <v>34</v>
      </c>
      <c r="M1670" s="94"/>
    </row>
    <row r="1671" spans="1:13" x14ac:dyDescent="0.2">
      <c r="A1671" s="94">
        <v>8071</v>
      </c>
      <c r="B1671" t="s">
        <v>1311</v>
      </c>
      <c r="C1671" t="s">
        <v>2042</v>
      </c>
      <c r="D1671" t="s">
        <v>34</v>
      </c>
      <c r="F1671">
        <v>8763</v>
      </c>
      <c r="G1671" s="97" t="s">
        <v>2044</v>
      </c>
      <c r="H1671" s="92" t="s">
        <v>34</v>
      </c>
      <c r="M1671" s="94"/>
    </row>
    <row r="1672" spans="1:13" x14ac:dyDescent="0.2">
      <c r="A1672" s="94">
        <v>8072</v>
      </c>
      <c r="B1672" t="s">
        <v>2148</v>
      </c>
      <c r="C1672" t="s">
        <v>2042</v>
      </c>
      <c r="D1672" t="s">
        <v>34</v>
      </c>
      <c r="F1672">
        <v>8764</v>
      </c>
      <c r="G1672" s="97" t="s">
        <v>2044</v>
      </c>
      <c r="H1672" s="92" t="s">
        <v>34</v>
      </c>
      <c r="M1672" s="94"/>
    </row>
    <row r="1673" spans="1:13" x14ac:dyDescent="0.2">
      <c r="A1673" s="94">
        <v>8073</v>
      </c>
      <c r="B1673" t="s">
        <v>1312</v>
      </c>
      <c r="C1673" t="s">
        <v>2042</v>
      </c>
      <c r="D1673" t="s">
        <v>34</v>
      </c>
      <c r="F1673">
        <v>8770</v>
      </c>
      <c r="G1673" s="97" t="s">
        <v>1439</v>
      </c>
      <c r="H1673" s="92" t="s">
        <v>34</v>
      </c>
      <c r="M1673" s="94"/>
    </row>
    <row r="1674" spans="1:13" x14ac:dyDescent="0.2">
      <c r="A1674" s="94">
        <v>8074</v>
      </c>
      <c r="B1674" t="s">
        <v>2150</v>
      </c>
      <c r="C1674" t="s">
        <v>2042</v>
      </c>
      <c r="D1674" t="s">
        <v>34</v>
      </c>
      <c r="F1674">
        <v>8772</v>
      </c>
      <c r="G1674" s="97" t="s">
        <v>1439</v>
      </c>
      <c r="H1674" s="92" t="s">
        <v>34</v>
      </c>
      <c r="M1674" s="94"/>
    </row>
    <row r="1675" spans="1:13" x14ac:dyDescent="0.2">
      <c r="A1675" s="94">
        <v>8075</v>
      </c>
      <c r="B1675" t="s">
        <v>1313</v>
      </c>
      <c r="C1675" t="s">
        <v>2042</v>
      </c>
      <c r="D1675" t="s">
        <v>34</v>
      </c>
      <c r="F1675">
        <v>8773</v>
      </c>
      <c r="G1675" s="97" t="s">
        <v>1439</v>
      </c>
      <c r="H1675" s="92" t="s">
        <v>34</v>
      </c>
      <c r="M1675" s="94"/>
    </row>
    <row r="1676" spans="1:13" x14ac:dyDescent="0.2">
      <c r="A1676" s="94">
        <v>8076</v>
      </c>
      <c r="B1676" t="s">
        <v>1314</v>
      </c>
      <c r="C1676" t="s">
        <v>2042</v>
      </c>
      <c r="D1676" t="s">
        <v>34</v>
      </c>
      <c r="F1676">
        <v>8774</v>
      </c>
      <c r="G1676" s="97" t="s">
        <v>1439</v>
      </c>
      <c r="H1676" s="92" t="s">
        <v>34</v>
      </c>
      <c r="M1676" s="94"/>
    </row>
    <row r="1677" spans="1:13" x14ac:dyDescent="0.2">
      <c r="A1677" s="94">
        <v>8077</v>
      </c>
      <c r="B1677" t="s">
        <v>1315</v>
      </c>
      <c r="C1677" t="s">
        <v>2042</v>
      </c>
      <c r="D1677" t="s">
        <v>34</v>
      </c>
      <c r="F1677">
        <v>8775</v>
      </c>
      <c r="G1677" s="97" t="s">
        <v>1439</v>
      </c>
      <c r="H1677" s="92" t="s">
        <v>34</v>
      </c>
      <c r="M1677" s="94"/>
    </row>
    <row r="1678" spans="1:13" x14ac:dyDescent="0.2">
      <c r="A1678" s="94">
        <v>8081</v>
      </c>
      <c r="B1678" t="s">
        <v>1947</v>
      </c>
      <c r="C1678" t="s">
        <v>1386</v>
      </c>
      <c r="D1678" t="s">
        <v>34</v>
      </c>
      <c r="F1678">
        <v>8781</v>
      </c>
      <c r="G1678" s="97" t="s">
        <v>1439</v>
      </c>
      <c r="H1678" s="92" t="s">
        <v>34</v>
      </c>
      <c r="M1678" s="94"/>
    </row>
    <row r="1679" spans="1:13" x14ac:dyDescent="0.2">
      <c r="A1679" s="94">
        <v>8081</v>
      </c>
      <c r="B1679" t="s">
        <v>1316</v>
      </c>
      <c r="C1679" t="s">
        <v>1386</v>
      </c>
      <c r="D1679" t="s">
        <v>34</v>
      </c>
      <c r="F1679">
        <v>8783</v>
      </c>
      <c r="G1679" s="97" t="s">
        <v>1475</v>
      </c>
      <c r="H1679" s="92" t="s">
        <v>34</v>
      </c>
      <c r="M1679" s="94"/>
    </row>
    <row r="1680" spans="1:13" x14ac:dyDescent="0.2">
      <c r="A1680" s="94">
        <v>8081</v>
      </c>
      <c r="B1680" t="s">
        <v>1919</v>
      </c>
      <c r="C1680" t="s">
        <v>2045</v>
      </c>
      <c r="D1680" t="s">
        <v>34</v>
      </c>
      <c r="F1680">
        <v>8784</v>
      </c>
      <c r="G1680" s="97" t="s">
        <v>1475</v>
      </c>
      <c r="H1680" s="92" t="s">
        <v>34</v>
      </c>
      <c r="M1680" s="94"/>
    </row>
    <row r="1681" spans="1:13" x14ac:dyDescent="0.2">
      <c r="A1681" s="94">
        <v>8082</v>
      </c>
      <c r="B1681" t="s">
        <v>2188</v>
      </c>
      <c r="C1681" t="s">
        <v>2045</v>
      </c>
      <c r="D1681" t="s">
        <v>34</v>
      </c>
      <c r="F1681">
        <v>8785</v>
      </c>
      <c r="G1681" s="97" t="s">
        <v>2044</v>
      </c>
      <c r="H1681" s="92" t="s">
        <v>34</v>
      </c>
      <c r="M1681" s="94"/>
    </row>
    <row r="1682" spans="1:13" x14ac:dyDescent="0.2">
      <c r="A1682" s="94">
        <v>8083</v>
      </c>
      <c r="B1682" t="s">
        <v>1921</v>
      </c>
      <c r="C1682" t="s">
        <v>2045</v>
      </c>
      <c r="D1682" t="s">
        <v>34</v>
      </c>
      <c r="F1682">
        <v>8786</v>
      </c>
      <c r="G1682" s="97" t="s">
        <v>1475</v>
      </c>
      <c r="H1682" s="92" t="s">
        <v>34</v>
      </c>
      <c r="M1682" s="94"/>
    </row>
    <row r="1683" spans="1:13" x14ac:dyDescent="0.2">
      <c r="A1683" s="94">
        <v>8091</v>
      </c>
      <c r="B1683" t="s">
        <v>1317</v>
      </c>
      <c r="C1683" t="s">
        <v>2045</v>
      </c>
      <c r="D1683" t="s">
        <v>34</v>
      </c>
      <c r="F1683">
        <v>8790</v>
      </c>
      <c r="G1683" s="97" t="s">
        <v>1439</v>
      </c>
      <c r="H1683" s="92" t="s">
        <v>34</v>
      </c>
      <c r="M1683" s="94"/>
    </row>
    <row r="1684" spans="1:13" x14ac:dyDescent="0.2">
      <c r="A1684" s="94">
        <v>8092</v>
      </c>
      <c r="B1684" t="s">
        <v>1318</v>
      </c>
      <c r="C1684" t="s">
        <v>2045</v>
      </c>
      <c r="D1684" t="s">
        <v>34</v>
      </c>
      <c r="F1684">
        <v>8792</v>
      </c>
      <c r="G1684" s="97" t="s">
        <v>1439</v>
      </c>
      <c r="H1684" s="92" t="s">
        <v>34</v>
      </c>
      <c r="M1684" s="94"/>
    </row>
    <row r="1685" spans="1:13" x14ac:dyDescent="0.2">
      <c r="A1685" s="94">
        <v>8093</v>
      </c>
      <c r="B1685" t="s">
        <v>1967</v>
      </c>
      <c r="C1685" t="s">
        <v>2045</v>
      </c>
      <c r="D1685" t="s">
        <v>34</v>
      </c>
      <c r="F1685">
        <v>8793</v>
      </c>
      <c r="G1685" s="97" t="s">
        <v>1439</v>
      </c>
      <c r="H1685" s="92" t="s">
        <v>34</v>
      </c>
      <c r="M1685" s="94"/>
    </row>
    <row r="1686" spans="1:13" x14ac:dyDescent="0.2">
      <c r="A1686" s="94">
        <v>8101</v>
      </c>
      <c r="B1686" t="s">
        <v>1319</v>
      </c>
      <c r="C1686" t="s">
        <v>2042</v>
      </c>
      <c r="D1686" t="s">
        <v>34</v>
      </c>
      <c r="F1686">
        <v>8794</v>
      </c>
      <c r="G1686" s="97" t="s">
        <v>1439</v>
      </c>
      <c r="H1686" s="92" t="s">
        <v>34</v>
      </c>
      <c r="M1686" s="94"/>
    </row>
    <row r="1687" spans="1:13" x14ac:dyDescent="0.2">
      <c r="A1687" s="94">
        <v>8102</v>
      </c>
      <c r="B1687" t="s">
        <v>1320</v>
      </c>
      <c r="C1687" t="s">
        <v>2042</v>
      </c>
      <c r="D1687" t="s">
        <v>34</v>
      </c>
      <c r="F1687">
        <v>8795</v>
      </c>
      <c r="G1687" s="97" t="s">
        <v>1439</v>
      </c>
      <c r="H1687" s="92" t="s">
        <v>34</v>
      </c>
      <c r="M1687" s="94"/>
    </row>
    <row r="1688" spans="1:13" x14ac:dyDescent="0.2">
      <c r="A1688" s="94">
        <v>8111</v>
      </c>
      <c r="B1688" t="s">
        <v>2149</v>
      </c>
      <c r="C1688" t="s">
        <v>2042</v>
      </c>
      <c r="D1688" t="s">
        <v>34</v>
      </c>
      <c r="F1688">
        <v>8800</v>
      </c>
      <c r="G1688" s="97" t="s">
        <v>2044</v>
      </c>
      <c r="H1688" s="92" t="s">
        <v>34</v>
      </c>
      <c r="M1688" s="94"/>
    </row>
    <row r="1689" spans="1:13" x14ac:dyDescent="0.2">
      <c r="A1689" s="94">
        <v>8113</v>
      </c>
      <c r="B1689" t="s">
        <v>1923</v>
      </c>
      <c r="C1689" t="s">
        <v>2042</v>
      </c>
      <c r="D1689" t="s">
        <v>34</v>
      </c>
      <c r="F1689">
        <v>8811</v>
      </c>
      <c r="G1689" s="97" t="s">
        <v>1467</v>
      </c>
      <c r="H1689" s="92" t="s">
        <v>34</v>
      </c>
      <c r="M1689" s="94"/>
    </row>
    <row r="1690" spans="1:13" x14ac:dyDescent="0.2">
      <c r="A1690" s="94">
        <v>8113</v>
      </c>
      <c r="B1690" t="s">
        <v>1925</v>
      </c>
      <c r="C1690" t="s">
        <v>2042</v>
      </c>
      <c r="D1690" t="s">
        <v>34</v>
      </c>
      <c r="F1690">
        <v>8813</v>
      </c>
      <c r="G1690" s="97" t="s">
        <v>1467</v>
      </c>
      <c r="H1690" s="92" t="s">
        <v>34</v>
      </c>
      <c r="M1690" s="94"/>
    </row>
    <row r="1691" spans="1:13" x14ac:dyDescent="0.2">
      <c r="A1691" s="94">
        <v>8113</v>
      </c>
      <c r="B1691" t="s">
        <v>1928</v>
      </c>
      <c r="C1691" t="s">
        <v>2042</v>
      </c>
      <c r="D1691" t="s">
        <v>34</v>
      </c>
      <c r="F1691">
        <v>8820</v>
      </c>
      <c r="G1691" s="97" t="s">
        <v>1467</v>
      </c>
      <c r="H1691" s="92" t="s">
        <v>34</v>
      </c>
      <c r="M1691" s="94"/>
    </row>
    <row r="1692" spans="1:13" x14ac:dyDescent="0.2">
      <c r="A1692" s="94">
        <v>8120</v>
      </c>
      <c r="B1692" t="s">
        <v>1321</v>
      </c>
      <c r="C1692" t="s">
        <v>2042</v>
      </c>
      <c r="D1692" t="s">
        <v>34</v>
      </c>
      <c r="F1692">
        <v>8822</v>
      </c>
      <c r="G1692" s="97" t="s">
        <v>1467</v>
      </c>
      <c r="H1692" s="92" t="s">
        <v>34</v>
      </c>
      <c r="M1692" s="94"/>
    </row>
    <row r="1693" spans="1:13" x14ac:dyDescent="0.2">
      <c r="A1693" s="94">
        <v>8121</v>
      </c>
      <c r="B1693" t="s">
        <v>1322</v>
      </c>
      <c r="C1693" t="s">
        <v>2042</v>
      </c>
      <c r="D1693" t="s">
        <v>34</v>
      </c>
      <c r="F1693">
        <v>8831</v>
      </c>
      <c r="G1693" s="97" t="s">
        <v>1467</v>
      </c>
      <c r="H1693" s="92" t="s">
        <v>34</v>
      </c>
      <c r="M1693" s="94"/>
    </row>
    <row r="1694" spans="1:13" x14ac:dyDescent="0.2">
      <c r="A1694" s="94">
        <v>8124</v>
      </c>
      <c r="B1694" t="s">
        <v>1323</v>
      </c>
      <c r="C1694" t="s">
        <v>2042</v>
      </c>
      <c r="D1694" t="s">
        <v>34</v>
      </c>
      <c r="F1694">
        <v>8832</v>
      </c>
      <c r="G1694" s="97" t="s">
        <v>1467</v>
      </c>
      <c r="H1694" s="92" t="s">
        <v>34</v>
      </c>
      <c r="M1694" s="94"/>
    </row>
    <row r="1695" spans="1:13" x14ac:dyDescent="0.2">
      <c r="A1695" s="94">
        <v>8130</v>
      </c>
      <c r="B1695" t="s">
        <v>1324</v>
      </c>
      <c r="C1695" t="s">
        <v>2042</v>
      </c>
      <c r="D1695" t="s">
        <v>34</v>
      </c>
      <c r="F1695">
        <v>8833</v>
      </c>
      <c r="G1695" s="97" t="s">
        <v>1467</v>
      </c>
      <c r="H1695" s="92" t="s">
        <v>34</v>
      </c>
      <c r="M1695" s="94"/>
    </row>
    <row r="1696" spans="1:13" x14ac:dyDescent="0.2">
      <c r="A1696" s="94">
        <v>8132</v>
      </c>
      <c r="B1696" t="s">
        <v>1325</v>
      </c>
      <c r="C1696" t="s">
        <v>2041</v>
      </c>
      <c r="D1696" t="s">
        <v>34</v>
      </c>
      <c r="F1696">
        <v>8843</v>
      </c>
      <c r="G1696" s="97" t="s">
        <v>1467</v>
      </c>
      <c r="H1696" s="92" t="s">
        <v>34</v>
      </c>
      <c r="M1696" s="94"/>
    </row>
    <row r="1697" spans="1:13" x14ac:dyDescent="0.2">
      <c r="A1697" s="94">
        <v>8141</v>
      </c>
      <c r="B1697" t="s">
        <v>2152</v>
      </c>
      <c r="C1697" t="s">
        <v>2042</v>
      </c>
      <c r="D1697" t="s">
        <v>34</v>
      </c>
      <c r="F1697">
        <v>8844</v>
      </c>
      <c r="G1697" s="97" t="s">
        <v>1467</v>
      </c>
      <c r="H1697" s="92" t="s">
        <v>34</v>
      </c>
      <c r="M1697" s="94"/>
    </row>
    <row r="1698" spans="1:13" x14ac:dyDescent="0.2">
      <c r="A1698" s="94">
        <v>8142</v>
      </c>
      <c r="B1698" t="s">
        <v>1326</v>
      </c>
      <c r="C1698" t="s">
        <v>2042</v>
      </c>
      <c r="D1698" t="s">
        <v>34</v>
      </c>
      <c r="F1698">
        <v>8850</v>
      </c>
      <c r="G1698" s="97" t="s">
        <v>1467</v>
      </c>
      <c r="H1698" s="92" t="s">
        <v>34</v>
      </c>
      <c r="M1698" s="94"/>
    </row>
    <row r="1699" spans="1:13" x14ac:dyDescent="0.2">
      <c r="A1699" s="94">
        <v>8143</v>
      </c>
      <c r="B1699" t="s">
        <v>2147</v>
      </c>
      <c r="C1699" t="s">
        <v>2042</v>
      </c>
      <c r="D1699" t="s">
        <v>34</v>
      </c>
      <c r="F1699">
        <v>8853</v>
      </c>
      <c r="G1699" s="97" t="s">
        <v>1467</v>
      </c>
      <c r="H1699" s="92" t="s">
        <v>34</v>
      </c>
      <c r="M1699" s="94"/>
    </row>
    <row r="1700" spans="1:13" x14ac:dyDescent="0.2">
      <c r="A1700" s="94">
        <v>8144</v>
      </c>
      <c r="B1700" t="s">
        <v>1922</v>
      </c>
      <c r="C1700" t="s">
        <v>2042</v>
      </c>
      <c r="D1700" t="s">
        <v>34</v>
      </c>
      <c r="F1700">
        <v>8854</v>
      </c>
      <c r="G1700" s="97" t="s">
        <v>1467</v>
      </c>
      <c r="H1700" s="92" t="s">
        <v>34</v>
      </c>
      <c r="M1700" s="94"/>
    </row>
    <row r="1701" spans="1:13" x14ac:dyDescent="0.2">
      <c r="A1701" s="94">
        <v>8151</v>
      </c>
      <c r="B1701" t="s">
        <v>1327</v>
      </c>
      <c r="C1701" t="s">
        <v>2042</v>
      </c>
      <c r="D1701" t="s">
        <v>34</v>
      </c>
      <c r="F1701">
        <v>8861</v>
      </c>
      <c r="G1701" s="97" t="s">
        <v>1467</v>
      </c>
      <c r="H1701" s="92" t="s">
        <v>34</v>
      </c>
      <c r="M1701" s="94"/>
    </row>
    <row r="1702" spans="1:13" x14ac:dyDescent="0.2">
      <c r="A1702" s="94">
        <v>8152</v>
      </c>
      <c r="B1702" t="s">
        <v>1328</v>
      </c>
      <c r="C1702" t="s">
        <v>1416</v>
      </c>
      <c r="D1702" t="s">
        <v>34</v>
      </c>
      <c r="F1702">
        <v>8862</v>
      </c>
      <c r="G1702" s="97" t="s">
        <v>1467</v>
      </c>
      <c r="H1702" s="92" t="s">
        <v>34</v>
      </c>
      <c r="M1702" s="94"/>
    </row>
    <row r="1703" spans="1:13" x14ac:dyDescent="0.2">
      <c r="A1703" s="94">
        <v>8152</v>
      </c>
      <c r="B1703" t="s">
        <v>2169</v>
      </c>
      <c r="C1703" t="s">
        <v>1416</v>
      </c>
      <c r="D1703" t="s">
        <v>34</v>
      </c>
      <c r="F1703">
        <v>8900</v>
      </c>
      <c r="G1703" s="97" t="s">
        <v>1475</v>
      </c>
      <c r="H1703" s="92" t="s">
        <v>34</v>
      </c>
      <c r="M1703" s="94"/>
    </row>
    <row r="1704" spans="1:13" x14ac:dyDescent="0.2">
      <c r="A1704" s="94">
        <v>8160</v>
      </c>
      <c r="B1704" t="s">
        <v>1975</v>
      </c>
      <c r="C1704" t="s">
        <v>1329</v>
      </c>
      <c r="D1704" t="s">
        <v>34</v>
      </c>
      <c r="F1704">
        <v>8903</v>
      </c>
      <c r="G1704" s="97" t="s">
        <v>1475</v>
      </c>
      <c r="H1704" s="92" t="s">
        <v>34</v>
      </c>
      <c r="M1704" s="94"/>
    </row>
    <row r="1705" spans="1:13" x14ac:dyDescent="0.2">
      <c r="A1705" s="94">
        <v>8160</v>
      </c>
      <c r="B1705" t="s">
        <v>1976</v>
      </c>
      <c r="C1705" t="s">
        <v>1329</v>
      </c>
      <c r="D1705" t="s">
        <v>34</v>
      </c>
      <c r="F1705">
        <v>8904</v>
      </c>
      <c r="G1705" s="97" t="s">
        <v>1475</v>
      </c>
      <c r="H1705" s="92" t="s">
        <v>34</v>
      </c>
      <c r="M1705" s="94"/>
    </row>
    <row r="1706" spans="1:13" x14ac:dyDescent="0.2">
      <c r="A1706" s="94">
        <v>8160</v>
      </c>
      <c r="B1706" t="s">
        <v>1979</v>
      </c>
      <c r="C1706" t="s">
        <v>1329</v>
      </c>
      <c r="D1706" t="s">
        <v>34</v>
      </c>
      <c r="F1706">
        <v>8911</v>
      </c>
      <c r="G1706" s="97" t="s">
        <v>1475</v>
      </c>
      <c r="H1706" s="92" t="s">
        <v>34</v>
      </c>
      <c r="M1706" s="94"/>
    </row>
    <row r="1707" spans="1:13" x14ac:dyDescent="0.2">
      <c r="A1707" s="94">
        <v>8160</v>
      </c>
      <c r="B1707" t="s">
        <v>2174</v>
      </c>
      <c r="C1707" t="s">
        <v>1329</v>
      </c>
      <c r="D1707" t="s">
        <v>34</v>
      </c>
      <c r="F1707">
        <v>8924</v>
      </c>
      <c r="G1707" s="97" t="s">
        <v>1475</v>
      </c>
      <c r="H1707" s="92" t="s">
        <v>34</v>
      </c>
      <c r="M1707" s="94"/>
    </row>
    <row r="1708" spans="1:13" x14ac:dyDescent="0.2">
      <c r="A1708" s="94">
        <v>8160</v>
      </c>
      <c r="B1708" t="s">
        <v>1329</v>
      </c>
      <c r="C1708" t="s">
        <v>1329</v>
      </c>
      <c r="D1708" t="s">
        <v>34</v>
      </c>
      <c r="F1708">
        <v>8931</v>
      </c>
      <c r="G1708" s="97" t="s">
        <v>1475</v>
      </c>
      <c r="H1708" s="92" t="s">
        <v>34</v>
      </c>
      <c r="M1708" s="94"/>
    </row>
    <row r="1709" spans="1:13" x14ac:dyDescent="0.2">
      <c r="A1709" s="94">
        <v>8162</v>
      </c>
      <c r="B1709" t="s">
        <v>1330</v>
      </c>
      <c r="C1709" t="s">
        <v>1329</v>
      </c>
      <c r="D1709" t="s">
        <v>34</v>
      </c>
      <c r="F1709">
        <v>8933</v>
      </c>
      <c r="G1709" s="97" t="s">
        <v>1475</v>
      </c>
      <c r="H1709" s="92" t="s">
        <v>34</v>
      </c>
      <c r="M1709" s="94"/>
    </row>
    <row r="1710" spans="1:13" x14ac:dyDescent="0.2">
      <c r="A1710" s="94">
        <v>8163</v>
      </c>
      <c r="B1710" t="s">
        <v>1331</v>
      </c>
      <c r="C1710" t="s">
        <v>1329</v>
      </c>
      <c r="D1710" t="s">
        <v>34</v>
      </c>
      <c r="F1710">
        <v>8934</v>
      </c>
      <c r="G1710" s="97" t="s">
        <v>1475</v>
      </c>
      <c r="H1710" s="92" t="s">
        <v>34</v>
      </c>
      <c r="M1710" s="94"/>
    </row>
    <row r="1711" spans="1:13" x14ac:dyDescent="0.2">
      <c r="A1711" s="94">
        <v>8171</v>
      </c>
      <c r="B1711" t="s">
        <v>1977</v>
      </c>
      <c r="C1711" t="s">
        <v>1329</v>
      </c>
      <c r="D1711" t="s">
        <v>34</v>
      </c>
      <c r="F1711">
        <v>8940</v>
      </c>
      <c r="G1711" s="97" t="s">
        <v>1475</v>
      </c>
      <c r="H1711" s="92" t="s">
        <v>34</v>
      </c>
      <c r="M1711" s="94"/>
    </row>
    <row r="1712" spans="1:13" x14ac:dyDescent="0.2">
      <c r="A1712" s="94">
        <v>8181</v>
      </c>
      <c r="B1712" t="s">
        <v>1974</v>
      </c>
      <c r="C1712" t="s">
        <v>1329</v>
      </c>
      <c r="D1712" t="s">
        <v>34</v>
      </c>
      <c r="F1712">
        <v>8942</v>
      </c>
      <c r="G1712" s="97" t="s">
        <v>1475</v>
      </c>
      <c r="H1712" s="92" t="s">
        <v>34</v>
      </c>
      <c r="M1712" s="94"/>
    </row>
    <row r="1713" spans="1:13" x14ac:dyDescent="0.2">
      <c r="A1713" s="94">
        <v>8181</v>
      </c>
      <c r="B1713" t="s">
        <v>1978</v>
      </c>
      <c r="C1713" t="s">
        <v>1329</v>
      </c>
      <c r="D1713" t="s">
        <v>34</v>
      </c>
      <c r="F1713">
        <v>8943</v>
      </c>
      <c r="G1713" s="97" t="s">
        <v>1475</v>
      </c>
      <c r="H1713" s="92" t="s">
        <v>34</v>
      </c>
      <c r="M1713" s="94"/>
    </row>
    <row r="1714" spans="1:13" x14ac:dyDescent="0.2">
      <c r="A1714" s="94">
        <v>8182</v>
      </c>
      <c r="B1714" t="s">
        <v>1332</v>
      </c>
      <c r="C1714" t="s">
        <v>1329</v>
      </c>
      <c r="D1714" t="s">
        <v>34</v>
      </c>
      <c r="F1714">
        <v>8950</v>
      </c>
      <c r="G1714" s="97" t="s">
        <v>1475</v>
      </c>
      <c r="H1714" s="92" t="s">
        <v>34</v>
      </c>
      <c r="M1714" s="94"/>
    </row>
    <row r="1715" spans="1:13" x14ac:dyDescent="0.2">
      <c r="A1715" s="94">
        <v>8183</v>
      </c>
      <c r="B1715" t="s">
        <v>1333</v>
      </c>
      <c r="C1715" t="s">
        <v>1329</v>
      </c>
      <c r="D1715" t="s">
        <v>34</v>
      </c>
      <c r="F1715">
        <v>8952</v>
      </c>
      <c r="G1715" s="97" t="s">
        <v>1475</v>
      </c>
      <c r="H1715" s="92" t="s">
        <v>34</v>
      </c>
      <c r="M1715" s="94"/>
    </row>
    <row r="1716" spans="1:13" x14ac:dyDescent="0.2">
      <c r="A1716" s="94">
        <v>8184</v>
      </c>
      <c r="B1716" t="s">
        <v>1334</v>
      </c>
      <c r="C1716" t="s">
        <v>1329</v>
      </c>
      <c r="D1716" t="s">
        <v>34</v>
      </c>
      <c r="F1716">
        <v>8960</v>
      </c>
      <c r="G1716" s="97" t="s">
        <v>1475</v>
      </c>
      <c r="H1716" s="92" t="s">
        <v>34</v>
      </c>
      <c r="M1716" s="94"/>
    </row>
    <row r="1717" spans="1:13" x14ac:dyDescent="0.2">
      <c r="A1717" s="94">
        <v>8190</v>
      </c>
      <c r="B1717" t="s">
        <v>1973</v>
      </c>
      <c r="C1717" t="s">
        <v>1329</v>
      </c>
      <c r="D1717" t="s">
        <v>34</v>
      </c>
      <c r="F1717">
        <v>8961</v>
      </c>
      <c r="G1717" s="97" t="s">
        <v>1475</v>
      </c>
      <c r="H1717" s="92" t="s">
        <v>34</v>
      </c>
      <c r="M1717" s="94"/>
    </row>
    <row r="1718" spans="1:13" x14ac:dyDescent="0.2">
      <c r="A1718" s="94">
        <v>8190</v>
      </c>
      <c r="B1718" t="s">
        <v>1335</v>
      </c>
      <c r="C1718" t="s">
        <v>1329</v>
      </c>
      <c r="D1718" t="s">
        <v>34</v>
      </c>
      <c r="F1718">
        <v>8962</v>
      </c>
      <c r="G1718" s="97" t="s">
        <v>1475</v>
      </c>
      <c r="H1718" s="92" t="s">
        <v>34</v>
      </c>
      <c r="M1718" s="94"/>
    </row>
    <row r="1719" spans="1:13" x14ac:dyDescent="0.2">
      <c r="A1719" s="94">
        <v>8192</v>
      </c>
      <c r="B1719" t="s">
        <v>1336</v>
      </c>
      <c r="C1719" t="s">
        <v>1329</v>
      </c>
      <c r="D1719" t="s">
        <v>34</v>
      </c>
      <c r="F1719">
        <v>8965</v>
      </c>
      <c r="G1719" s="97" t="s">
        <v>1475</v>
      </c>
      <c r="H1719" s="92" t="s">
        <v>34</v>
      </c>
      <c r="M1719" s="94"/>
    </row>
    <row r="1720" spans="1:13" x14ac:dyDescent="0.2">
      <c r="A1720" s="94">
        <v>8200</v>
      </c>
      <c r="B1720" t="s">
        <v>1969</v>
      </c>
      <c r="C1720" t="s">
        <v>1329</v>
      </c>
      <c r="D1720" t="s">
        <v>34</v>
      </c>
      <c r="F1720">
        <v>8966</v>
      </c>
      <c r="G1720" s="97" t="s">
        <v>1475</v>
      </c>
      <c r="H1720" s="92" t="s">
        <v>34</v>
      </c>
      <c r="M1720" s="94"/>
    </row>
    <row r="1721" spans="1:13" x14ac:dyDescent="0.2">
      <c r="A1721" s="94">
        <v>8200</v>
      </c>
      <c r="B1721" t="s">
        <v>1971</v>
      </c>
      <c r="C1721" t="s">
        <v>1329</v>
      </c>
      <c r="D1721" t="s">
        <v>34</v>
      </c>
      <c r="F1721">
        <v>8967</v>
      </c>
      <c r="G1721" s="97" t="s">
        <v>1475</v>
      </c>
      <c r="H1721" s="92" t="s">
        <v>34</v>
      </c>
      <c r="M1721" s="94"/>
    </row>
    <row r="1722" spans="1:13" x14ac:dyDescent="0.2">
      <c r="A1722" s="94">
        <v>8200</v>
      </c>
      <c r="B1722" t="s">
        <v>1972</v>
      </c>
      <c r="C1722" t="s">
        <v>1329</v>
      </c>
      <c r="D1722" t="s">
        <v>34</v>
      </c>
      <c r="F1722">
        <v>8970</v>
      </c>
      <c r="G1722" s="97" t="s">
        <v>1475</v>
      </c>
      <c r="H1722" s="92" t="s">
        <v>34</v>
      </c>
      <c r="M1722" s="94"/>
    </row>
    <row r="1723" spans="1:13" x14ac:dyDescent="0.2">
      <c r="A1723" s="94">
        <v>8200</v>
      </c>
      <c r="B1723" t="s">
        <v>1337</v>
      </c>
      <c r="C1723" t="s">
        <v>1329</v>
      </c>
      <c r="D1723" t="s">
        <v>34</v>
      </c>
      <c r="F1723">
        <v>8972</v>
      </c>
      <c r="G1723" s="97" t="s">
        <v>1475</v>
      </c>
      <c r="H1723" s="92" t="s">
        <v>34</v>
      </c>
      <c r="M1723" s="94"/>
    </row>
    <row r="1724" spans="1:13" x14ac:dyDescent="0.2">
      <c r="A1724" s="94">
        <v>8211</v>
      </c>
      <c r="B1724" t="s">
        <v>1338</v>
      </c>
      <c r="C1724" t="s">
        <v>1329</v>
      </c>
      <c r="D1724" t="s">
        <v>34</v>
      </c>
      <c r="F1724">
        <v>8983</v>
      </c>
      <c r="G1724" s="97" t="s">
        <v>1475</v>
      </c>
      <c r="H1724" s="92" t="s">
        <v>34</v>
      </c>
      <c r="M1724" s="94"/>
    </row>
    <row r="1725" spans="1:13" x14ac:dyDescent="0.2">
      <c r="A1725" s="94">
        <v>8212</v>
      </c>
      <c r="B1725" t="s">
        <v>1970</v>
      </c>
      <c r="C1725" t="s">
        <v>1329</v>
      </c>
      <c r="D1725" t="s">
        <v>34</v>
      </c>
      <c r="F1725">
        <v>8990</v>
      </c>
      <c r="G1725" s="97" t="s">
        <v>1475</v>
      </c>
      <c r="H1725" s="92" t="s">
        <v>34</v>
      </c>
      <c r="M1725" s="94"/>
    </row>
    <row r="1726" spans="1:13" x14ac:dyDescent="0.2">
      <c r="A1726" s="94">
        <v>8212</v>
      </c>
      <c r="B1726" t="s">
        <v>2175</v>
      </c>
      <c r="C1726" t="s">
        <v>1329</v>
      </c>
      <c r="D1726" t="s">
        <v>34</v>
      </c>
      <c r="F1726">
        <v>8992</v>
      </c>
      <c r="G1726" s="97" t="s">
        <v>1475</v>
      </c>
      <c r="H1726" s="92" t="s">
        <v>34</v>
      </c>
      <c r="M1726" s="94"/>
    </row>
    <row r="1727" spans="1:13" x14ac:dyDescent="0.2">
      <c r="A1727" s="94">
        <v>8221</v>
      </c>
      <c r="B1727" t="s">
        <v>2186</v>
      </c>
      <c r="C1727" t="s">
        <v>2043</v>
      </c>
      <c r="D1727" t="s">
        <v>34</v>
      </c>
      <c r="F1727">
        <v>8993</v>
      </c>
      <c r="G1727" s="97" t="s">
        <v>1475</v>
      </c>
      <c r="H1727" s="92" t="s">
        <v>34</v>
      </c>
      <c r="M1727" s="94"/>
    </row>
    <row r="1728" spans="1:13" x14ac:dyDescent="0.2">
      <c r="A1728" s="94">
        <v>8223</v>
      </c>
      <c r="B1728" t="s">
        <v>1941</v>
      </c>
      <c r="C1728" t="s">
        <v>2043</v>
      </c>
      <c r="D1728" t="s">
        <v>34</v>
      </c>
      <c r="F1728">
        <v>9020</v>
      </c>
      <c r="G1728" s="97" t="s">
        <v>2195</v>
      </c>
      <c r="H1728" s="92" t="s">
        <v>33</v>
      </c>
      <c r="M1728" s="94"/>
    </row>
    <row r="1729" spans="1:13" x14ac:dyDescent="0.2">
      <c r="A1729" s="94">
        <v>8224</v>
      </c>
      <c r="B1729" t="s">
        <v>1933</v>
      </c>
      <c r="C1729" t="s">
        <v>2043</v>
      </c>
      <c r="D1729" t="s">
        <v>34</v>
      </c>
      <c r="F1729">
        <v>9062</v>
      </c>
      <c r="G1729" s="97" t="s">
        <v>1644</v>
      </c>
      <c r="H1729" s="92" t="s">
        <v>33</v>
      </c>
      <c r="M1729" s="94"/>
    </row>
    <row r="1730" spans="1:13" x14ac:dyDescent="0.2">
      <c r="A1730" s="94">
        <v>8224</v>
      </c>
      <c r="B1730" t="s">
        <v>1934</v>
      </c>
      <c r="C1730" t="s">
        <v>2043</v>
      </c>
      <c r="D1730" t="s">
        <v>34</v>
      </c>
      <c r="F1730">
        <v>9063</v>
      </c>
      <c r="G1730" s="97" t="s">
        <v>1644</v>
      </c>
      <c r="H1730" s="92" t="s">
        <v>33</v>
      </c>
      <c r="M1730" s="94"/>
    </row>
    <row r="1731" spans="1:13" x14ac:dyDescent="0.2">
      <c r="A1731" s="94">
        <v>8225</v>
      </c>
      <c r="B1731" t="s">
        <v>1936</v>
      </c>
      <c r="C1731" t="s">
        <v>2043</v>
      </c>
      <c r="D1731" t="s">
        <v>34</v>
      </c>
      <c r="F1731">
        <v>9064</v>
      </c>
      <c r="G1731" s="97" t="s">
        <v>1644</v>
      </c>
      <c r="H1731" s="92" t="s">
        <v>33</v>
      </c>
      <c r="M1731" s="94"/>
    </row>
    <row r="1732" spans="1:13" x14ac:dyDescent="0.2">
      <c r="A1732" s="94">
        <v>8225</v>
      </c>
      <c r="B1732" t="s">
        <v>1935</v>
      </c>
      <c r="C1732" t="s">
        <v>2043</v>
      </c>
      <c r="D1732" t="s">
        <v>34</v>
      </c>
      <c r="F1732">
        <v>9065</v>
      </c>
      <c r="G1732" s="97" t="s">
        <v>1644</v>
      </c>
      <c r="H1732" s="92" t="s">
        <v>33</v>
      </c>
      <c r="M1732" s="94"/>
    </row>
    <row r="1733" spans="1:13" x14ac:dyDescent="0.2">
      <c r="A1733" s="94">
        <v>8230</v>
      </c>
      <c r="B1733" t="s">
        <v>1931</v>
      </c>
      <c r="C1733" t="s">
        <v>2043</v>
      </c>
      <c r="D1733" t="s">
        <v>34</v>
      </c>
      <c r="F1733">
        <v>9071</v>
      </c>
      <c r="G1733" s="97" t="s">
        <v>1644</v>
      </c>
      <c r="H1733" s="92" t="s">
        <v>33</v>
      </c>
      <c r="M1733" s="94"/>
    </row>
    <row r="1734" spans="1:13" x14ac:dyDescent="0.2">
      <c r="A1734" s="94">
        <v>8230</v>
      </c>
      <c r="B1734" t="s">
        <v>1339</v>
      </c>
      <c r="C1734" t="s">
        <v>2043</v>
      </c>
      <c r="D1734" t="s">
        <v>34</v>
      </c>
      <c r="F1734">
        <v>9072</v>
      </c>
      <c r="G1734" s="97" t="s">
        <v>1644</v>
      </c>
      <c r="H1734" s="92" t="s">
        <v>33</v>
      </c>
      <c r="M1734" s="94"/>
    </row>
    <row r="1735" spans="1:13" x14ac:dyDescent="0.2">
      <c r="A1735" s="94">
        <v>8230</v>
      </c>
      <c r="B1735" t="s">
        <v>1932</v>
      </c>
      <c r="C1735" t="s">
        <v>2043</v>
      </c>
      <c r="D1735" t="s">
        <v>34</v>
      </c>
      <c r="F1735">
        <v>9074</v>
      </c>
      <c r="G1735" s="97" t="s">
        <v>1644</v>
      </c>
      <c r="H1735" s="92" t="s">
        <v>33</v>
      </c>
      <c r="M1735" s="94"/>
    </row>
    <row r="1736" spans="1:13" x14ac:dyDescent="0.2">
      <c r="A1736" s="94">
        <v>8232</v>
      </c>
      <c r="B1736" t="s">
        <v>1340</v>
      </c>
      <c r="C1736" t="s">
        <v>2043</v>
      </c>
      <c r="D1736" t="s">
        <v>34</v>
      </c>
      <c r="F1736">
        <v>9081</v>
      </c>
      <c r="G1736" s="97" t="s">
        <v>1644</v>
      </c>
      <c r="H1736" s="92" t="s">
        <v>33</v>
      </c>
      <c r="M1736" s="94"/>
    </row>
    <row r="1737" spans="1:13" x14ac:dyDescent="0.2">
      <c r="A1737" s="94">
        <v>8233</v>
      </c>
      <c r="B1737" t="s">
        <v>1341</v>
      </c>
      <c r="C1737" t="s">
        <v>2043</v>
      </c>
      <c r="D1737" t="s">
        <v>34</v>
      </c>
      <c r="F1737">
        <v>9100</v>
      </c>
      <c r="G1737" s="97" t="s">
        <v>1492</v>
      </c>
      <c r="H1737" s="92" t="s">
        <v>33</v>
      </c>
      <c r="M1737" s="94"/>
    </row>
    <row r="1738" spans="1:13" x14ac:dyDescent="0.2">
      <c r="A1738" s="94">
        <v>8234</v>
      </c>
      <c r="B1738" t="s">
        <v>1342</v>
      </c>
      <c r="C1738" t="s">
        <v>2043</v>
      </c>
      <c r="D1738" t="s">
        <v>34</v>
      </c>
      <c r="F1738">
        <v>9103</v>
      </c>
      <c r="G1738" s="97" t="s">
        <v>1492</v>
      </c>
      <c r="H1738" s="92" t="s">
        <v>33</v>
      </c>
      <c r="M1738" s="94"/>
    </row>
    <row r="1739" spans="1:13" x14ac:dyDescent="0.2">
      <c r="A1739" s="94">
        <v>8240</v>
      </c>
      <c r="B1739" t="s">
        <v>1343</v>
      </c>
      <c r="C1739" t="s">
        <v>2043</v>
      </c>
      <c r="D1739" t="s">
        <v>34</v>
      </c>
      <c r="F1739">
        <v>9112</v>
      </c>
      <c r="G1739" s="97" t="s">
        <v>1492</v>
      </c>
      <c r="H1739" s="92" t="s">
        <v>33</v>
      </c>
      <c r="M1739" s="94"/>
    </row>
    <row r="1740" spans="1:13" x14ac:dyDescent="0.2">
      <c r="A1740" s="94">
        <v>8241</v>
      </c>
      <c r="B1740" t="s">
        <v>1344</v>
      </c>
      <c r="C1740" t="s">
        <v>2043</v>
      </c>
      <c r="D1740" t="s">
        <v>34</v>
      </c>
      <c r="F1740">
        <v>9113</v>
      </c>
      <c r="G1740" s="97" t="s">
        <v>1492</v>
      </c>
      <c r="H1740" s="92" t="s">
        <v>33</v>
      </c>
      <c r="M1740" s="94"/>
    </row>
    <row r="1741" spans="1:13" x14ac:dyDescent="0.2">
      <c r="A1741" s="94">
        <v>8242</v>
      </c>
      <c r="B1741" t="s">
        <v>1940</v>
      </c>
      <c r="C1741" t="s">
        <v>2043</v>
      </c>
      <c r="D1741" t="s">
        <v>34</v>
      </c>
      <c r="F1741">
        <v>9122</v>
      </c>
      <c r="G1741" s="97" t="s">
        <v>1492</v>
      </c>
      <c r="H1741" s="92" t="s">
        <v>33</v>
      </c>
      <c r="M1741" s="94"/>
    </row>
    <row r="1742" spans="1:13" x14ac:dyDescent="0.2">
      <c r="A1742" s="94">
        <v>8243</v>
      </c>
      <c r="B1742" t="s">
        <v>1345</v>
      </c>
      <c r="C1742" t="s">
        <v>2043</v>
      </c>
      <c r="D1742" t="s">
        <v>34</v>
      </c>
      <c r="F1742">
        <v>9130</v>
      </c>
      <c r="G1742" s="97" t="s">
        <v>1644</v>
      </c>
      <c r="H1742" s="92" t="s">
        <v>33</v>
      </c>
      <c r="M1742" s="94"/>
    </row>
    <row r="1743" spans="1:13" x14ac:dyDescent="0.2">
      <c r="A1743" s="94">
        <v>8244</v>
      </c>
      <c r="B1743" t="s">
        <v>1346</v>
      </c>
      <c r="C1743" t="s">
        <v>2043</v>
      </c>
      <c r="D1743" t="s">
        <v>34</v>
      </c>
      <c r="F1743">
        <v>9131</v>
      </c>
      <c r="G1743" s="97" t="s">
        <v>1644</v>
      </c>
      <c r="H1743" s="92" t="s">
        <v>33</v>
      </c>
      <c r="M1743" s="94"/>
    </row>
    <row r="1744" spans="1:13" x14ac:dyDescent="0.2">
      <c r="A1744" s="94">
        <v>8250</v>
      </c>
      <c r="B1744" t="s">
        <v>1347</v>
      </c>
      <c r="C1744" t="s">
        <v>2043</v>
      </c>
      <c r="D1744" t="s">
        <v>34</v>
      </c>
      <c r="F1744">
        <v>9132</v>
      </c>
      <c r="G1744" s="97" t="s">
        <v>1492</v>
      </c>
      <c r="H1744" s="92" t="s">
        <v>33</v>
      </c>
      <c r="M1744" s="94"/>
    </row>
    <row r="1745" spans="1:13" x14ac:dyDescent="0.2">
      <c r="A1745" s="94">
        <v>8252</v>
      </c>
      <c r="B1745" t="s">
        <v>2187</v>
      </c>
      <c r="C1745" t="s">
        <v>2043</v>
      </c>
      <c r="D1745" t="s">
        <v>34</v>
      </c>
      <c r="F1745">
        <v>9133</v>
      </c>
      <c r="G1745" s="97" t="s">
        <v>1492</v>
      </c>
      <c r="H1745" s="92" t="s">
        <v>33</v>
      </c>
      <c r="M1745" s="94"/>
    </row>
    <row r="1746" spans="1:13" x14ac:dyDescent="0.2">
      <c r="A1746" s="94">
        <v>8254</v>
      </c>
      <c r="B1746" t="s">
        <v>1348</v>
      </c>
      <c r="C1746" t="s">
        <v>2043</v>
      </c>
      <c r="D1746" t="s">
        <v>34</v>
      </c>
      <c r="F1746">
        <v>9135</v>
      </c>
      <c r="G1746" s="97" t="s">
        <v>1492</v>
      </c>
      <c r="H1746" s="92" t="s">
        <v>33</v>
      </c>
      <c r="M1746" s="94"/>
    </row>
    <row r="1747" spans="1:13" x14ac:dyDescent="0.2">
      <c r="A1747" s="94">
        <v>8255</v>
      </c>
      <c r="B1747" t="s">
        <v>1938</v>
      </c>
      <c r="C1747" t="s">
        <v>2043</v>
      </c>
      <c r="D1747" t="s">
        <v>34</v>
      </c>
      <c r="F1747">
        <v>9141</v>
      </c>
      <c r="G1747" s="97" t="s">
        <v>1492</v>
      </c>
      <c r="H1747" s="92" t="s">
        <v>33</v>
      </c>
      <c r="M1747" s="94"/>
    </row>
    <row r="1748" spans="1:13" x14ac:dyDescent="0.2">
      <c r="A1748" s="94">
        <v>8261</v>
      </c>
      <c r="B1748" t="s">
        <v>1349</v>
      </c>
      <c r="C1748" t="s">
        <v>1329</v>
      </c>
      <c r="D1748" t="s">
        <v>34</v>
      </c>
      <c r="F1748">
        <v>9142</v>
      </c>
      <c r="G1748" s="97" t="s">
        <v>1492</v>
      </c>
      <c r="H1748" s="92" t="s">
        <v>33</v>
      </c>
      <c r="M1748" s="94"/>
    </row>
    <row r="1749" spans="1:13" x14ac:dyDescent="0.2">
      <c r="A1749" s="94">
        <v>8262</v>
      </c>
      <c r="B1749" t="s">
        <v>1350</v>
      </c>
      <c r="C1749" t="s">
        <v>2043</v>
      </c>
      <c r="D1749" t="s">
        <v>34</v>
      </c>
      <c r="F1749">
        <v>9143</v>
      </c>
      <c r="G1749" s="97" t="s">
        <v>1492</v>
      </c>
      <c r="H1749" s="92" t="s">
        <v>33</v>
      </c>
      <c r="M1749" s="94"/>
    </row>
    <row r="1750" spans="1:13" x14ac:dyDescent="0.2">
      <c r="A1750" s="94">
        <v>8263</v>
      </c>
      <c r="B1750" t="s">
        <v>1351</v>
      </c>
      <c r="C1750" t="s">
        <v>2043</v>
      </c>
      <c r="D1750" t="s">
        <v>34</v>
      </c>
      <c r="F1750">
        <v>9150</v>
      </c>
      <c r="G1750" s="97" t="s">
        <v>1492</v>
      </c>
      <c r="H1750" s="92" t="s">
        <v>33</v>
      </c>
      <c r="M1750" s="94"/>
    </row>
    <row r="1751" spans="1:13" x14ac:dyDescent="0.2">
      <c r="A1751" s="94">
        <v>8265</v>
      </c>
      <c r="B1751" t="s">
        <v>1352</v>
      </c>
      <c r="C1751" t="s">
        <v>2043</v>
      </c>
      <c r="D1751" t="s">
        <v>34</v>
      </c>
      <c r="F1751">
        <v>9155</v>
      </c>
      <c r="G1751" s="97" t="s">
        <v>1492</v>
      </c>
      <c r="H1751" s="92" t="s">
        <v>33</v>
      </c>
      <c r="M1751" s="94"/>
    </row>
    <row r="1752" spans="1:13" x14ac:dyDescent="0.2">
      <c r="A1752" s="94">
        <v>8271</v>
      </c>
      <c r="B1752" t="s">
        <v>1353</v>
      </c>
      <c r="C1752" t="s">
        <v>2043</v>
      </c>
      <c r="D1752" t="s">
        <v>34</v>
      </c>
      <c r="F1752">
        <v>9161</v>
      </c>
      <c r="G1752" s="97" t="s">
        <v>1644</v>
      </c>
      <c r="H1752" s="92" t="s">
        <v>33</v>
      </c>
      <c r="M1752" s="94"/>
    </row>
    <row r="1753" spans="1:13" x14ac:dyDescent="0.2">
      <c r="A1753" s="94">
        <v>8273</v>
      </c>
      <c r="B1753" t="s">
        <v>1354</v>
      </c>
      <c r="C1753" t="s">
        <v>2043</v>
      </c>
      <c r="D1753" t="s">
        <v>34</v>
      </c>
      <c r="F1753">
        <v>9170</v>
      </c>
      <c r="G1753" s="97" t="s">
        <v>1644</v>
      </c>
      <c r="H1753" s="92" t="s">
        <v>33</v>
      </c>
      <c r="M1753" s="94"/>
    </row>
    <row r="1754" spans="1:13" x14ac:dyDescent="0.2">
      <c r="A1754" s="94">
        <v>8274</v>
      </c>
      <c r="B1754" t="s">
        <v>2185</v>
      </c>
      <c r="C1754" t="s">
        <v>2043</v>
      </c>
      <c r="D1754" t="s">
        <v>34</v>
      </c>
      <c r="F1754">
        <v>9173</v>
      </c>
      <c r="G1754" s="97" t="s">
        <v>1644</v>
      </c>
      <c r="H1754" s="92" t="s">
        <v>33</v>
      </c>
      <c r="M1754" s="94"/>
    </row>
    <row r="1755" spans="1:13" x14ac:dyDescent="0.2">
      <c r="A1755" s="94">
        <v>8280</v>
      </c>
      <c r="B1755" t="s">
        <v>1356</v>
      </c>
      <c r="C1755" t="s">
        <v>2043</v>
      </c>
      <c r="D1755" t="s">
        <v>34</v>
      </c>
      <c r="F1755">
        <v>9181</v>
      </c>
      <c r="G1755" s="97" t="s">
        <v>1644</v>
      </c>
      <c r="H1755" s="92" t="s">
        <v>33</v>
      </c>
      <c r="M1755" s="94"/>
    </row>
    <row r="1756" spans="1:13" x14ac:dyDescent="0.2">
      <c r="A1756" s="94">
        <v>8282</v>
      </c>
      <c r="B1756" t="s">
        <v>1357</v>
      </c>
      <c r="C1756" t="s">
        <v>2043</v>
      </c>
      <c r="D1756" t="s">
        <v>34</v>
      </c>
      <c r="F1756">
        <v>9184</v>
      </c>
      <c r="G1756" s="97" t="s">
        <v>1661</v>
      </c>
      <c r="H1756" s="92" t="s">
        <v>33</v>
      </c>
      <c r="M1756" s="94"/>
    </row>
    <row r="1757" spans="1:13" x14ac:dyDescent="0.2">
      <c r="A1757" s="94">
        <v>8283</v>
      </c>
      <c r="B1757" t="s">
        <v>2184</v>
      </c>
      <c r="C1757" t="s">
        <v>2043</v>
      </c>
      <c r="D1757" t="s">
        <v>34</v>
      </c>
      <c r="F1757">
        <v>9201</v>
      </c>
      <c r="G1757" s="97" t="s">
        <v>1644</v>
      </c>
      <c r="H1757" s="92" t="s">
        <v>33</v>
      </c>
      <c r="M1757" s="94"/>
    </row>
    <row r="1758" spans="1:13" x14ac:dyDescent="0.2">
      <c r="A1758" s="94">
        <v>8291</v>
      </c>
      <c r="B1758" t="s">
        <v>1604</v>
      </c>
      <c r="C1758" t="s">
        <v>1298</v>
      </c>
      <c r="D1758" t="s">
        <v>32</v>
      </c>
      <c r="F1758">
        <v>9210</v>
      </c>
      <c r="G1758" s="97" t="s">
        <v>1644</v>
      </c>
      <c r="H1758" s="92" t="s">
        <v>33</v>
      </c>
      <c r="M1758" s="94"/>
    </row>
    <row r="1759" spans="1:13" x14ac:dyDescent="0.2">
      <c r="A1759" s="94">
        <v>8291</v>
      </c>
      <c r="B1759" t="s">
        <v>1358</v>
      </c>
      <c r="C1759" t="s">
        <v>2043</v>
      </c>
      <c r="D1759" t="s">
        <v>34</v>
      </c>
      <c r="F1759">
        <v>9212</v>
      </c>
      <c r="G1759" s="97" t="s">
        <v>1644</v>
      </c>
      <c r="H1759" s="92" t="s">
        <v>33</v>
      </c>
      <c r="M1759" s="94"/>
    </row>
    <row r="1760" spans="1:13" x14ac:dyDescent="0.2">
      <c r="A1760" s="94">
        <v>8292</v>
      </c>
      <c r="B1760" t="s">
        <v>1609</v>
      </c>
      <c r="C1760" t="s">
        <v>1298</v>
      </c>
      <c r="D1760" t="s">
        <v>32</v>
      </c>
      <c r="F1760">
        <v>9220</v>
      </c>
      <c r="G1760" s="97" t="s">
        <v>1661</v>
      </c>
      <c r="H1760" s="92" t="s">
        <v>33</v>
      </c>
      <c r="M1760" s="94"/>
    </row>
    <row r="1761" spans="1:13" x14ac:dyDescent="0.2">
      <c r="A1761" s="94">
        <v>8292</v>
      </c>
      <c r="B1761" t="s">
        <v>1359</v>
      </c>
      <c r="C1761" t="s">
        <v>2043</v>
      </c>
      <c r="D1761" t="s">
        <v>34</v>
      </c>
      <c r="F1761">
        <v>9232</v>
      </c>
      <c r="G1761" s="97" t="s">
        <v>1661</v>
      </c>
      <c r="H1761" s="92" t="s">
        <v>33</v>
      </c>
      <c r="M1761" s="94"/>
    </row>
    <row r="1762" spans="1:13" x14ac:dyDescent="0.2">
      <c r="A1762" s="94">
        <v>8293</v>
      </c>
      <c r="B1762" t="s">
        <v>1610</v>
      </c>
      <c r="C1762" t="s">
        <v>1298</v>
      </c>
      <c r="D1762" t="s">
        <v>32</v>
      </c>
      <c r="F1762">
        <v>9241</v>
      </c>
      <c r="G1762" s="97" t="s">
        <v>1661</v>
      </c>
      <c r="H1762" s="92" t="s">
        <v>33</v>
      </c>
      <c r="M1762" s="94"/>
    </row>
    <row r="1763" spans="1:13" x14ac:dyDescent="0.2">
      <c r="A1763" s="94">
        <v>8294</v>
      </c>
      <c r="B1763" t="s">
        <v>1937</v>
      </c>
      <c r="C1763" t="s">
        <v>2043</v>
      </c>
      <c r="D1763" t="s">
        <v>34</v>
      </c>
      <c r="F1763">
        <v>9300</v>
      </c>
      <c r="G1763" s="97" t="s">
        <v>1649</v>
      </c>
      <c r="H1763" s="92" t="s">
        <v>33</v>
      </c>
      <c r="M1763" s="94"/>
    </row>
    <row r="1764" spans="1:13" x14ac:dyDescent="0.2">
      <c r="A1764" s="94">
        <v>8295</v>
      </c>
      <c r="B1764" t="s">
        <v>1939</v>
      </c>
      <c r="C1764" t="s">
        <v>2043</v>
      </c>
      <c r="D1764" t="s">
        <v>34</v>
      </c>
      <c r="F1764">
        <v>9311</v>
      </c>
      <c r="G1764" s="97" t="s">
        <v>1649</v>
      </c>
      <c r="H1764" s="92" t="s">
        <v>33</v>
      </c>
      <c r="M1764" s="94"/>
    </row>
    <row r="1765" spans="1:13" x14ac:dyDescent="0.2">
      <c r="A1765" s="94">
        <v>8301</v>
      </c>
      <c r="B1765" t="s">
        <v>1360</v>
      </c>
      <c r="C1765" t="s">
        <v>2042</v>
      </c>
      <c r="D1765" t="s">
        <v>34</v>
      </c>
      <c r="F1765">
        <v>9314</v>
      </c>
      <c r="G1765" s="97" t="s">
        <v>1649</v>
      </c>
      <c r="H1765" s="92" t="s">
        <v>33</v>
      </c>
      <c r="M1765" s="94"/>
    </row>
    <row r="1766" spans="1:13" x14ac:dyDescent="0.2">
      <c r="A1766" s="94">
        <v>8302</v>
      </c>
      <c r="B1766" t="s">
        <v>1361</v>
      </c>
      <c r="C1766" t="s">
        <v>2042</v>
      </c>
      <c r="D1766" t="s">
        <v>34</v>
      </c>
      <c r="F1766">
        <v>9321</v>
      </c>
      <c r="G1766" s="97" t="s">
        <v>1649</v>
      </c>
      <c r="H1766" s="92" t="s">
        <v>33</v>
      </c>
      <c r="M1766" s="94"/>
    </row>
    <row r="1767" spans="1:13" x14ac:dyDescent="0.2">
      <c r="A1767" s="94">
        <v>8311</v>
      </c>
      <c r="B1767" t="s">
        <v>1362</v>
      </c>
      <c r="C1767" t="s">
        <v>1329</v>
      </c>
      <c r="D1767" t="s">
        <v>34</v>
      </c>
      <c r="F1767">
        <v>9322</v>
      </c>
      <c r="G1767" s="97" t="s">
        <v>1649</v>
      </c>
      <c r="H1767" s="92" t="s">
        <v>33</v>
      </c>
      <c r="M1767" s="94"/>
    </row>
    <row r="1768" spans="1:13" x14ac:dyDescent="0.2">
      <c r="A1768" s="94">
        <v>8312</v>
      </c>
      <c r="B1768" t="s">
        <v>1363</v>
      </c>
      <c r="C1768" t="s">
        <v>2043</v>
      </c>
      <c r="D1768" t="s">
        <v>34</v>
      </c>
      <c r="F1768">
        <v>9330</v>
      </c>
      <c r="G1768" s="97" t="s">
        <v>1649</v>
      </c>
      <c r="H1768" s="92" t="s">
        <v>33</v>
      </c>
      <c r="M1768" s="94"/>
    </row>
    <row r="1769" spans="1:13" x14ac:dyDescent="0.2">
      <c r="A1769" s="94">
        <v>8321</v>
      </c>
      <c r="B1769" t="s">
        <v>2173</v>
      </c>
      <c r="C1769" t="s">
        <v>1329</v>
      </c>
      <c r="D1769" t="s">
        <v>34</v>
      </c>
      <c r="F1769">
        <v>9334</v>
      </c>
      <c r="G1769" s="97" t="s">
        <v>1649</v>
      </c>
      <c r="H1769" s="92" t="s">
        <v>33</v>
      </c>
      <c r="M1769" s="94"/>
    </row>
    <row r="1770" spans="1:13" x14ac:dyDescent="0.2">
      <c r="A1770" s="94">
        <v>8322</v>
      </c>
      <c r="B1770" t="s">
        <v>1918</v>
      </c>
      <c r="C1770" t="s">
        <v>2045</v>
      </c>
      <c r="D1770" t="s">
        <v>34</v>
      </c>
      <c r="F1770">
        <v>9341</v>
      </c>
      <c r="G1770" s="97" t="s">
        <v>1649</v>
      </c>
      <c r="H1770" s="92" t="s">
        <v>33</v>
      </c>
      <c r="M1770" s="94"/>
    </row>
    <row r="1771" spans="1:13" x14ac:dyDescent="0.2">
      <c r="A1771" s="94">
        <v>8323</v>
      </c>
      <c r="B1771" t="s">
        <v>1924</v>
      </c>
      <c r="C1771" t="s">
        <v>2042</v>
      </c>
      <c r="D1771" t="s">
        <v>34</v>
      </c>
      <c r="F1771">
        <v>9342</v>
      </c>
      <c r="G1771" s="97" t="s">
        <v>1649</v>
      </c>
      <c r="H1771" s="92" t="s">
        <v>33</v>
      </c>
      <c r="M1771" s="94"/>
    </row>
    <row r="1772" spans="1:13" x14ac:dyDescent="0.2">
      <c r="A1772" s="94">
        <v>8324</v>
      </c>
      <c r="B1772" t="s">
        <v>1364</v>
      </c>
      <c r="C1772" t="s">
        <v>2045</v>
      </c>
      <c r="D1772" t="s">
        <v>34</v>
      </c>
      <c r="F1772">
        <v>9344</v>
      </c>
      <c r="G1772" s="97" t="s">
        <v>1649</v>
      </c>
      <c r="H1772" s="92" t="s">
        <v>33</v>
      </c>
      <c r="M1772" s="94"/>
    </row>
    <row r="1773" spans="1:13" x14ac:dyDescent="0.2">
      <c r="A1773" s="94">
        <v>8330</v>
      </c>
      <c r="B1773" t="s">
        <v>1365</v>
      </c>
      <c r="C1773" t="s">
        <v>2045</v>
      </c>
      <c r="D1773" t="s">
        <v>34</v>
      </c>
      <c r="F1773">
        <v>9346</v>
      </c>
      <c r="G1773" s="97" t="s">
        <v>1649</v>
      </c>
      <c r="H1773" s="92" t="s">
        <v>33</v>
      </c>
      <c r="M1773" s="94"/>
    </row>
    <row r="1774" spans="1:13" x14ac:dyDescent="0.2">
      <c r="A1774" s="94">
        <v>8332</v>
      </c>
      <c r="B1774" t="s">
        <v>1366</v>
      </c>
      <c r="C1774" t="s">
        <v>2045</v>
      </c>
      <c r="D1774" t="s">
        <v>34</v>
      </c>
      <c r="F1774">
        <v>9360</v>
      </c>
      <c r="G1774" s="97" t="s">
        <v>1649</v>
      </c>
      <c r="H1774" s="92" t="s">
        <v>33</v>
      </c>
      <c r="M1774" s="94"/>
    </row>
    <row r="1775" spans="1:13" x14ac:dyDescent="0.2">
      <c r="A1775" s="94">
        <v>8333</v>
      </c>
      <c r="B1775" t="s">
        <v>90</v>
      </c>
      <c r="C1775" t="s">
        <v>2045</v>
      </c>
      <c r="D1775" t="s">
        <v>34</v>
      </c>
      <c r="F1775">
        <v>9363</v>
      </c>
      <c r="G1775" s="97" t="s">
        <v>1649</v>
      </c>
      <c r="H1775" s="92" t="s">
        <v>33</v>
      </c>
      <c r="M1775" s="94"/>
    </row>
    <row r="1776" spans="1:13" x14ac:dyDescent="0.2">
      <c r="A1776" s="94">
        <v>8341</v>
      </c>
      <c r="B1776" t="s">
        <v>1367</v>
      </c>
      <c r="C1776" t="s">
        <v>2045</v>
      </c>
      <c r="D1776" t="s">
        <v>34</v>
      </c>
      <c r="F1776">
        <v>9371</v>
      </c>
      <c r="G1776" s="97" t="s">
        <v>1649</v>
      </c>
      <c r="H1776" s="92" t="s">
        <v>33</v>
      </c>
      <c r="M1776" s="94"/>
    </row>
    <row r="1777" spans="1:13" x14ac:dyDescent="0.2">
      <c r="A1777" s="94">
        <v>8342</v>
      </c>
      <c r="B1777" t="s">
        <v>1368</v>
      </c>
      <c r="C1777" t="s">
        <v>2045</v>
      </c>
      <c r="D1777" t="s">
        <v>34</v>
      </c>
      <c r="F1777">
        <v>9372</v>
      </c>
      <c r="G1777" s="97" t="s">
        <v>1649</v>
      </c>
      <c r="H1777" s="92" t="s">
        <v>33</v>
      </c>
      <c r="M1777" s="94"/>
    </row>
    <row r="1778" spans="1:13" x14ac:dyDescent="0.2">
      <c r="A1778" s="94">
        <v>8344</v>
      </c>
      <c r="B1778" t="s">
        <v>1369</v>
      </c>
      <c r="C1778" t="s">
        <v>2045</v>
      </c>
      <c r="D1778" t="s">
        <v>34</v>
      </c>
      <c r="F1778">
        <v>9373</v>
      </c>
      <c r="G1778" s="97" t="s">
        <v>1649</v>
      </c>
      <c r="H1778" s="92" t="s">
        <v>33</v>
      </c>
      <c r="M1778" s="94"/>
    </row>
    <row r="1779" spans="1:13" x14ac:dyDescent="0.2">
      <c r="A1779" s="94">
        <v>8345</v>
      </c>
      <c r="B1779" t="s">
        <v>1370</v>
      </c>
      <c r="C1779" t="s">
        <v>2045</v>
      </c>
      <c r="D1779" t="s">
        <v>34</v>
      </c>
      <c r="F1779">
        <v>9375</v>
      </c>
      <c r="G1779" s="97" t="s">
        <v>1649</v>
      </c>
      <c r="H1779" s="92" t="s">
        <v>33</v>
      </c>
      <c r="M1779" s="94"/>
    </row>
    <row r="1780" spans="1:13" x14ac:dyDescent="0.2">
      <c r="A1780" s="94">
        <v>8350</v>
      </c>
      <c r="B1780" t="s">
        <v>1371</v>
      </c>
      <c r="C1780" t="s">
        <v>2045</v>
      </c>
      <c r="D1780" t="s">
        <v>34</v>
      </c>
      <c r="F1780">
        <v>9400</v>
      </c>
      <c r="G1780" s="97" t="s">
        <v>1521</v>
      </c>
      <c r="H1780" s="92" t="s">
        <v>33</v>
      </c>
      <c r="M1780" s="94"/>
    </row>
    <row r="1781" spans="1:13" x14ac:dyDescent="0.2">
      <c r="A1781" s="94">
        <v>8352</v>
      </c>
      <c r="B1781" t="s">
        <v>1372</v>
      </c>
      <c r="C1781" t="s">
        <v>2045</v>
      </c>
      <c r="D1781" t="s">
        <v>34</v>
      </c>
      <c r="F1781">
        <v>9413</v>
      </c>
      <c r="G1781" s="97" t="s">
        <v>1521</v>
      </c>
      <c r="H1781" s="92" t="s">
        <v>33</v>
      </c>
      <c r="M1781" s="94"/>
    </row>
    <row r="1782" spans="1:13" x14ac:dyDescent="0.2">
      <c r="A1782" s="94">
        <v>8353</v>
      </c>
      <c r="B1782" t="s">
        <v>1373</v>
      </c>
      <c r="C1782" t="s">
        <v>2045</v>
      </c>
      <c r="D1782" t="s">
        <v>34</v>
      </c>
      <c r="F1782">
        <v>9423</v>
      </c>
      <c r="G1782" s="97" t="s">
        <v>1521</v>
      </c>
      <c r="H1782" s="92" t="s">
        <v>33</v>
      </c>
      <c r="M1782" s="94"/>
    </row>
    <row r="1783" spans="1:13" x14ac:dyDescent="0.2">
      <c r="A1783" s="94">
        <v>8354</v>
      </c>
      <c r="B1783" t="s">
        <v>1920</v>
      </c>
      <c r="C1783" t="s">
        <v>2045</v>
      </c>
      <c r="D1783" t="s">
        <v>34</v>
      </c>
      <c r="F1783">
        <v>9433</v>
      </c>
      <c r="G1783" s="97" t="s">
        <v>1521</v>
      </c>
      <c r="H1783" s="92" t="s">
        <v>33</v>
      </c>
      <c r="M1783" s="94"/>
    </row>
    <row r="1784" spans="1:13" x14ac:dyDescent="0.2">
      <c r="A1784" s="94">
        <v>8355</v>
      </c>
      <c r="B1784" t="s">
        <v>1374</v>
      </c>
      <c r="C1784" t="s">
        <v>2045</v>
      </c>
      <c r="D1784" t="s">
        <v>34</v>
      </c>
      <c r="F1784">
        <v>9451</v>
      </c>
      <c r="G1784" s="97" t="s">
        <v>1521</v>
      </c>
      <c r="H1784" s="92" t="s">
        <v>33</v>
      </c>
      <c r="M1784" s="94"/>
    </row>
    <row r="1785" spans="1:13" x14ac:dyDescent="0.2">
      <c r="A1785" s="94">
        <v>8362</v>
      </c>
      <c r="B1785" t="s">
        <v>1375</v>
      </c>
      <c r="C1785" t="s">
        <v>2043</v>
      </c>
      <c r="D1785" t="s">
        <v>34</v>
      </c>
      <c r="F1785">
        <v>9462</v>
      </c>
      <c r="G1785" s="97" t="s">
        <v>1521</v>
      </c>
      <c r="H1785" s="92" t="s">
        <v>33</v>
      </c>
      <c r="M1785" s="94"/>
    </row>
    <row r="1786" spans="1:13" x14ac:dyDescent="0.2">
      <c r="A1786" s="94">
        <v>8380</v>
      </c>
      <c r="B1786" t="s">
        <v>1376</v>
      </c>
      <c r="C1786" t="s">
        <v>1376</v>
      </c>
      <c r="D1786" t="s">
        <v>32</v>
      </c>
      <c r="F1786">
        <v>9463</v>
      </c>
      <c r="G1786" s="97" t="s">
        <v>1521</v>
      </c>
      <c r="H1786" s="92" t="s">
        <v>33</v>
      </c>
      <c r="M1786" s="94"/>
    </row>
    <row r="1787" spans="1:13" x14ac:dyDescent="0.2">
      <c r="A1787" s="94">
        <v>8382</v>
      </c>
      <c r="B1787" t="s">
        <v>1377</v>
      </c>
      <c r="C1787" t="s">
        <v>1376</v>
      </c>
      <c r="D1787" t="s">
        <v>32</v>
      </c>
      <c r="F1787">
        <v>9470</v>
      </c>
      <c r="G1787" s="97" t="s">
        <v>1521</v>
      </c>
      <c r="H1787" s="92" t="s">
        <v>33</v>
      </c>
      <c r="M1787" s="94"/>
    </row>
    <row r="1788" spans="1:13" x14ac:dyDescent="0.2">
      <c r="A1788" s="94">
        <v>8382</v>
      </c>
      <c r="B1788" t="s">
        <v>1621</v>
      </c>
      <c r="C1788" t="s">
        <v>1376</v>
      </c>
      <c r="D1788" t="s">
        <v>32</v>
      </c>
      <c r="F1788">
        <v>9473</v>
      </c>
      <c r="G1788" s="97" t="s">
        <v>1521</v>
      </c>
      <c r="H1788" s="92" t="s">
        <v>33</v>
      </c>
      <c r="M1788" s="94"/>
    </row>
    <row r="1789" spans="1:13" x14ac:dyDescent="0.2">
      <c r="A1789" s="94">
        <v>8383</v>
      </c>
      <c r="B1789" t="s">
        <v>1620</v>
      </c>
      <c r="C1789" t="s">
        <v>1376</v>
      </c>
      <c r="D1789" t="s">
        <v>32</v>
      </c>
      <c r="F1789">
        <v>9500</v>
      </c>
      <c r="G1789" s="97" t="s">
        <v>2196</v>
      </c>
      <c r="H1789" s="92" t="s">
        <v>33</v>
      </c>
      <c r="M1789" s="94"/>
    </row>
    <row r="1790" spans="1:13" x14ac:dyDescent="0.2">
      <c r="A1790" s="94">
        <v>8384</v>
      </c>
      <c r="B1790" t="s">
        <v>1378</v>
      </c>
      <c r="C1790" t="s">
        <v>1376</v>
      </c>
      <c r="D1790" t="s">
        <v>32</v>
      </c>
      <c r="F1790">
        <v>9521</v>
      </c>
      <c r="G1790" s="97" t="s">
        <v>1661</v>
      </c>
      <c r="H1790" s="92" t="s">
        <v>33</v>
      </c>
      <c r="M1790" s="94"/>
    </row>
    <row r="1791" spans="1:13" x14ac:dyDescent="0.2">
      <c r="A1791" s="94">
        <v>8385</v>
      </c>
      <c r="B1791" t="s">
        <v>1379</v>
      </c>
      <c r="C1791" t="s">
        <v>1376</v>
      </c>
      <c r="D1791" t="s">
        <v>32</v>
      </c>
      <c r="F1791">
        <v>9530</v>
      </c>
      <c r="G1791" s="97" t="s">
        <v>1661</v>
      </c>
      <c r="H1791" s="92" t="s">
        <v>33</v>
      </c>
      <c r="M1791" s="94"/>
    </row>
    <row r="1792" spans="1:13" x14ac:dyDescent="0.2">
      <c r="A1792" s="94">
        <v>8385</v>
      </c>
      <c r="B1792" t="s">
        <v>1622</v>
      </c>
      <c r="C1792" t="s">
        <v>1376</v>
      </c>
      <c r="D1792" t="s">
        <v>32</v>
      </c>
      <c r="F1792">
        <v>9535</v>
      </c>
      <c r="G1792" s="97" t="s">
        <v>1644</v>
      </c>
      <c r="H1792" s="92" t="s">
        <v>33</v>
      </c>
      <c r="M1792" s="94"/>
    </row>
    <row r="1793" spans="1:13" x14ac:dyDescent="0.2">
      <c r="A1793" s="94">
        <v>8401</v>
      </c>
      <c r="B1793" t="s">
        <v>1380</v>
      </c>
      <c r="C1793" t="s">
        <v>2042</v>
      </c>
      <c r="D1793" t="s">
        <v>34</v>
      </c>
      <c r="F1793">
        <v>9542</v>
      </c>
      <c r="G1793" s="97" t="s">
        <v>1661</v>
      </c>
      <c r="H1793" s="92" t="s">
        <v>33</v>
      </c>
      <c r="M1793" s="94"/>
    </row>
    <row r="1794" spans="1:13" x14ac:dyDescent="0.2">
      <c r="A1794" s="94">
        <v>8402</v>
      </c>
      <c r="B1794" t="s">
        <v>1381</v>
      </c>
      <c r="C1794" t="s">
        <v>2042</v>
      </c>
      <c r="D1794" t="s">
        <v>34</v>
      </c>
      <c r="F1794">
        <v>9543</v>
      </c>
      <c r="G1794" s="97" t="s">
        <v>1661</v>
      </c>
      <c r="H1794" s="92" t="s">
        <v>33</v>
      </c>
      <c r="M1794" s="94"/>
    </row>
    <row r="1795" spans="1:13" x14ac:dyDescent="0.2">
      <c r="A1795" s="94">
        <v>8403</v>
      </c>
      <c r="B1795" t="s">
        <v>1948</v>
      </c>
      <c r="C1795" t="s">
        <v>1386</v>
      </c>
      <c r="D1795" t="s">
        <v>34</v>
      </c>
      <c r="F1795">
        <v>9544</v>
      </c>
      <c r="G1795" s="97" t="s">
        <v>1661</v>
      </c>
      <c r="H1795" s="92" t="s">
        <v>33</v>
      </c>
      <c r="M1795" s="94"/>
    </row>
    <row r="1796" spans="1:13" x14ac:dyDescent="0.2">
      <c r="A1796" s="94">
        <v>8403</v>
      </c>
      <c r="B1796" t="s">
        <v>1949</v>
      </c>
      <c r="C1796" t="s">
        <v>1386</v>
      </c>
      <c r="D1796" t="s">
        <v>34</v>
      </c>
      <c r="F1796">
        <v>9545</v>
      </c>
      <c r="G1796" s="97" t="s">
        <v>1557</v>
      </c>
      <c r="H1796" s="92" t="s">
        <v>33</v>
      </c>
      <c r="M1796" s="94"/>
    </row>
    <row r="1797" spans="1:13" x14ac:dyDescent="0.2">
      <c r="A1797" s="94">
        <v>8410</v>
      </c>
      <c r="B1797" t="s">
        <v>1382</v>
      </c>
      <c r="C1797" t="s">
        <v>1386</v>
      </c>
      <c r="D1797" t="s">
        <v>34</v>
      </c>
      <c r="F1797">
        <v>9546</v>
      </c>
      <c r="G1797" s="97" t="s">
        <v>1557</v>
      </c>
      <c r="H1797" s="92" t="s">
        <v>33</v>
      </c>
      <c r="M1797" s="94"/>
    </row>
    <row r="1798" spans="1:13" x14ac:dyDescent="0.2">
      <c r="A1798" s="94">
        <v>8411</v>
      </c>
      <c r="B1798" t="s">
        <v>1383</v>
      </c>
      <c r="C1798" t="s">
        <v>1386</v>
      </c>
      <c r="D1798" t="s">
        <v>34</v>
      </c>
      <c r="F1798">
        <v>9551</v>
      </c>
      <c r="G1798" s="97" t="s">
        <v>1666</v>
      </c>
      <c r="H1798" s="92" t="s">
        <v>33</v>
      </c>
      <c r="M1798" s="94"/>
    </row>
    <row r="1799" spans="1:13" x14ac:dyDescent="0.2">
      <c r="A1799" s="94">
        <v>8412</v>
      </c>
      <c r="B1799" t="s">
        <v>1384</v>
      </c>
      <c r="C1799" t="s">
        <v>1386</v>
      </c>
      <c r="D1799" t="s">
        <v>34</v>
      </c>
      <c r="F1799">
        <v>9554</v>
      </c>
      <c r="G1799" s="97" t="s">
        <v>1666</v>
      </c>
      <c r="H1799" s="92" t="s">
        <v>33</v>
      </c>
      <c r="M1799" s="94"/>
    </row>
    <row r="1800" spans="1:13" x14ac:dyDescent="0.2">
      <c r="A1800" s="94">
        <v>8413</v>
      </c>
      <c r="B1800" t="s">
        <v>1950</v>
      </c>
      <c r="C1800" t="s">
        <v>1386</v>
      </c>
      <c r="D1800" t="s">
        <v>34</v>
      </c>
      <c r="F1800">
        <v>9555</v>
      </c>
      <c r="G1800" s="97" t="s">
        <v>1666</v>
      </c>
      <c r="H1800" s="92" t="s">
        <v>33</v>
      </c>
      <c r="M1800" s="94"/>
    </row>
    <row r="1801" spans="1:13" x14ac:dyDescent="0.2">
      <c r="A1801" s="94">
        <v>8413</v>
      </c>
      <c r="B1801" t="s">
        <v>1952</v>
      </c>
      <c r="C1801" t="s">
        <v>1386</v>
      </c>
      <c r="D1801" t="s">
        <v>34</v>
      </c>
      <c r="F1801">
        <v>9556</v>
      </c>
      <c r="G1801" s="97" t="s">
        <v>1649</v>
      </c>
      <c r="H1801" s="92" t="s">
        <v>33</v>
      </c>
      <c r="M1801" s="94"/>
    </row>
    <row r="1802" spans="1:13" x14ac:dyDescent="0.2">
      <c r="A1802" s="94">
        <v>8421</v>
      </c>
      <c r="B1802" t="s">
        <v>2156</v>
      </c>
      <c r="C1802" t="s">
        <v>1386</v>
      </c>
      <c r="D1802" t="s">
        <v>34</v>
      </c>
      <c r="F1802">
        <v>9560</v>
      </c>
      <c r="G1802" s="97" t="s">
        <v>1666</v>
      </c>
      <c r="H1802" s="92" t="s">
        <v>33</v>
      </c>
      <c r="M1802" s="94"/>
    </row>
    <row r="1803" spans="1:13" x14ac:dyDescent="0.2">
      <c r="A1803" s="94">
        <v>8423</v>
      </c>
      <c r="B1803" t="s">
        <v>2155</v>
      </c>
      <c r="C1803" t="s">
        <v>1386</v>
      </c>
      <c r="D1803" t="s">
        <v>34</v>
      </c>
      <c r="F1803">
        <v>9562</v>
      </c>
      <c r="G1803" s="97" t="s">
        <v>1666</v>
      </c>
      <c r="H1803" s="92" t="s">
        <v>33</v>
      </c>
      <c r="M1803" s="94"/>
    </row>
    <row r="1804" spans="1:13" x14ac:dyDescent="0.2">
      <c r="A1804" s="94">
        <v>8424</v>
      </c>
      <c r="B1804" t="s">
        <v>1385</v>
      </c>
      <c r="C1804" t="s">
        <v>1386</v>
      </c>
      <c r="D1804" t="s">
        <v>34</v>
      </c>
      <c r="F1804">
        <v>9563</v>
      </c>
      <c r="G1804" s="97" t="s">
        <v>1666</v>
      </c>
      <c r="H1804" s="92" t="s">
        <v>33</v>
      </c>
      <c r="M1804" s="94"/>
    </row>
    <row r="1805" spans="1:13" x14ac:dyDescent="0.2">
      <c r="A1805" s="94">
        <v>8430</v>
      </c>
      <c r="B1805" t="s">
        <v>1955</v>
      </c>
      <c r="C1805" t="s">
        <v>1386</v>
      </c>
      <c r="D1805" t="s">
        <v>34</v>
      </c>
      <c r="F1805">
        <v>9565</v>
      </c>
      <c r="G1805" s="97" t="s">
        <v>1666</v>
      </c>
      <c r="H1805" s="92" t="s">
        <v>33</v>
      </c>
      <c r="M1805" s="94"/>
    </row>
    <row r="1806" spans="1:13" x14ac:dyDescent="0.2">
      <c r="A1806" s="94">
        <v>8430</v>
      </c>
      <c r="B1806" t="s">
        <v>1386</v>
      </c>
      <c r="C1806" t="s">
        <v>1386</v>
      </c>
      <c r="D1806" t="s">
        <v>34</v>
      </c>
      <c r="F1806">
        <v>9570</v>
      </c>
      <c r="G1806" s="97" t="s">
        <v>1666</v>
      </c>
      <c r="H1806" s="92" t="s">
        <v>33</v>
      </c>
      <c r="M1806" s="94"/>
    </row>
    <row r="1807" spans="1:13" x14ac:dyDescent="0.2">
      <c r="A1807" s="94">
        <v>8431</v>
      </c>
      <c r="B1807" t="s">
        <v>1387</v>
      </c>
      <c r="C1807" t="s">
        <v>1386</v>
      </c>
      <c r="D1807" t="s">
        <v>34</v>
      </c>
      <c r="F1807">
        <v>9571</v>
      </c>
      <c r="G1807" s="97" t="s">
        <v>1666</v>
      </c>
      <c r="H1807" s="92" t="s">
        <v>33</v>
      </c>
      <c r="M1807" s="94"/>
    </row>
    <row r="1808" spans="1:13" x14ac:dyDescent="0.2">
      <c r="A1808" s="94">
        <v>8435</v>
      </c>
      <c r="B1808" t="s">
        <v>1388</v>
      </c>
      <c r="C1808" t="s">
        <v>1386</v>
      </c>
      <c r="D1808" t="s">
        <v>34</v>
      </c>
      <c r="F1808">
        <v>9572</v>
      </c>
      <c r="G1808" s="97" t="s">
        <v>1649</v>
      </c>
      <c r="H1808" s="92" t="s">
        <v>33</v>
      </c>
      <c r="M1808" s="94"/>
    </row>
    <row r="1809" spans="1:13" x14ac:dyDescent="0.2">
      <c r="A1809" s="94">
        <v>8442</v>
      </c>
      <c r="B1809" t="s">
        <v>1389</v>
      </c>
      <c r="C1809" t="s">
        <v>1386</v>
      </c>
      <c r="D1809" t="s">
        <v>34</v>
      </c>
      <c r="F1809">
        <v>9584</v>
      </c>
      <c r="G1809" s="97" t="s">
        <v>1661</v>
      </c>
      <c r="H1809" s="92" t="s">
        <v>33</v>
      </c>
      <c r="M1809" s="94"/>
    </row>
    <row r="1810" spans="1:13" x14ac:dyDescent="0.2">
      <c r="A1810" s="94">
        <v>8443</v>
      </c>
      <c r="B1810" t="s">
        <v>1390</v>
      </c>
      <c r="C1810" t="s">
        <v>1386</v>
      </c>
      <c r="D1810" t="s">
        <v>34</v>
      </c>
      <c r="F1810">
        <v>9601</v>
      </c>
      <c r="G1810" s="97" t="s">
        <v>1661</v>
      </c>
      <c r="H1810" s="92" t="s">
        <v>33</v>
      </c>
      <c r="M1810" s="94"/>
    </row>
    <row r="1811" spans="1:13" x14ac:dyDescent="0.2">
      <c r="A1811" s="94">
        <v>8444</v>
      </c>
      <c r="B1811" t="s">
        <v>1951</v>
      </c>
      <c r="C1811" t="s">
        <v>1386</v>
      </c>
      <c r="D1811" t="s">
        <v>34</v>
      </c>
      <c r="F1811">
        <v>9611</v>
      </c>
      <c r="G1811" s="97" t="s">
        <v>1661</v>
      </c>
      <c r="H1811" s="92" t="s">
        <v>33</v>
      </c>
      <c r="M1811" s="94"/>
    </row>
    <row r="1812" spans="1:13" x14ac:dyDescent="0.2">
      <c r="A1812" s="94">
        <v>8451</v>
      </c>
      <c r="B1812" t="s">
        <v>1391</v>
      </c>
      <c r="C1812" t="s">
        <v>1386</v>
      </c>
      <c r="D1812" t="s">
        <v>34</v>
      </c>
      <c r="F1812">
        <v>9613</v>
      </c>
      <c r="G1812" s="97" t="s">
        <v>1661</v>
      </c>
      <c r="H1812" s="92" t="s">
        <v>33</v>
      </c>
      <c r="M1812" s="94"/>
    </row>
    <row r="1813" spans="1:13" x14ac:dyDescent="0.2">
      <c r="A1813" s="94">
        <v>8452</v>
      </c>
      <c r="B1813" t="s">
        <v>1392</v>
      </c>
      <c r="C1813" t="s">
        <v>1386</v>
      </c>
      <c r="D1813" t="s">
        <v>34</v>
      </c>
      <c r="F1813">
        <v>9620</v>
      </c>
      <c r="G1813" s="97" t="s">
        <v>1540</v>
      </c>
      <c r="H1813" s="92" t="s">
        <v>33</v>
      </c>
      <c r="M1813" s="94"/>
    </row>
    <row r="1814" spans="1:13" x14ac:dyDescent="0.2">
      <c r="A1814" s="94">
        <v>8453</v>
      </c>
      <c r="B1814" t="s">
        <v>1953</v>
      </c>
      <c r="C1814" t="s">
        <v>1386</v>
      </c>
      <c r="D1814" t="s">
        <v>34</v>
      </c>
      <c r="F1814">
        <v>9622</v>
      </c>
      <c r="G1814" s="97" t="s">
        <v>1540</v>
      </c>
      <c r="H1814" s="92" t="s">
        <v>33</v>
      </c>
      <c r="M1814" s="94"/>
    </row>
    <row r="1815" spans="1:13" x14ac:dyDescent="0.2">
      <c r="A1815" s="94">
        <v>8454</v>
      </c>
      <c r="B1815" t="s">
        <v>1393</v>
      </c>
      <c r="C1815" t="s">
        <v>1386</v>
      </c>
      <c r="D1815" t="s">
        <v>34</v>
      </c>
      <c r="F1815">
        <v>9623</v>
      </c>
      <c r="G1815" s="97" t="s">
        <v>1540</v>
      </c>
      <c r="H1815" s="92" t="s">
        <v>33</v>
      </c>
      <c r="M1815" s="94"/>
    </row>
    <row r="1816" spans="1:13" x14ac:dyDescent="0.2">
      <c r="A1816" s="94">
        <v>8455</v>
      </c>
      <c r="B1816" t="s">
        <v>1394</v>
      </c>
      <c r="C1816" t="s">
        <v>1386</v>
      </c>
      <c r="D1816" t="s">
        <v>34</v>
      </c>
      <c r="F1816">
        <v>9632</v>
      </c>
      <c r="G1816" s="97" t="s">
        <v>1540</v>
      </c>
      <c r="H1816" s="92" t="s">
        <v>33</v>
      </c>
      <c r="M1816" s="94"/>
    </row>
    <row r="1817" spans="1:13" x14ac:dyDescent="0.2">
      <c r="A1817" s="94">
        <v>8461</v>
      </c>
      <c r="B1817" t="s">
        <v>2153</v>
      </c>
      <c r="C1817" t="s">
        <v>1386</v>
      </c>
      <c r="D1817" t="s">
        <v>34</v>
      </c>
      <c r="F1817">
        <v>9635</v>
      </c>
      <c r="G1817" s="97" t="s">
        <v>1540</v>
      </c>
      <c r="H1817" s="92" t="s">
        <v>33</v>
      </c>
      <c r="M1817" s="94"/>
    </row>
    <row r="1818" spans="1:13" x14ac:dyDescent="0.2">
      <c r="A1818" s="94">
        <v>8462</v>
      </c>
      <c r="B1818" t="s">
        <v>1395</v>
      </c>
      <c r="C1818" t="s">
        <v>1386</v>
      </c>
      <c r="D1818" t="s">
        <v>34</v>
      </c>
      <c r="F1818">
        <v>9640</v>
      </c>
      <c r="G1818" s="97" t="s">
        <v>1540</v>
      </c>
      <c r="H1818" s="92" t="s">
        <v>33</v>
      </c>
      <c r="M1818" s="94"/>
    </row>
    <row r="1819" spans="1:13" x14ac:dyDescent="0.2">
      <c r="A1819" s="94">
        <v>8463</v>
      </c>
      <c r="B1819" t="s">
        <v>2154</v>
      </c>
      <c r="C1819" t="s">
        <v>1386</v>
      </c>
      <c r="D1819" t="s">
        <v>34</v>
      </c>
      <c r="F1819">
        <v>9653</v>
      </c>
      <c r="G1819" s="97" t="s">
        <v>1540</v>
      </c>
      <c r="H1819" s="92" t="s">
        <v>33</v>
      </c>
      <c r="M1819" s="94"/>
    </row>
    <row r="1820" spans="1:13" x14ac:dyDescent="0.2">
      <c r="A1820" s="94">
        <v>8472</v>
      </c>
      <c r="B1820" t="s">
        <v>1396</v>
      </c>
      <c r="C1820" t="s">
        <v>1386</v>
      </c>
      <c r="D1820" t="s">
        <v>34</v>
      </c>
      <c r="F1820">
        <v>9702</v>
      </c>
      <c r="G1820" s="97" t="s">
        <v>1661</v>
      </c>
      <c r="H1820" s="92" t="s">
        <v>33</v>
      </c>
      <c r="M1820" s="94"/>
    </row>
    <row r="1821" spans="1:13" x14ac:dyDescent="0.2">
      <c r="A1821" s="94">
        <v>8473</v>
      </c>
      <c r="B1821" t="s">
        <v>1966</v>
      </c>
      <c r="C1821" t="s">
        <v>2045</v>
      </c>
      <c r="D1821" t="s">
        <v>34</v>
      </c>
      <c r="F1821">
        <v>9711</v>
      </c>
      <c r="G1821" s="97" t="s">
        <v>1661</v>
      </c>
      <c r="H1821" s="92" t="s">
        <v>33</v>
      </c>
      <c r="M1821" s="94"/>
    </row>
    <row r="1822" spans="1:13" x14ac:dyDescent="0.2">
      <c r="A1822" s="94">
        <v>8480</v>
      </c>
      <c r="B1822" t="s">
        <v>1397</v>
      </c>
      <c r="C1822" t="s">
        <v>2045</v>
      </c>
      <c r="D1822" t="s">
        <v>34</v>
      </c>
      <c r="F1822">
        <v>9712</v>
      </c>
      <c r="G1822" s="97" t="s">
        <v>1661</v>
      </c>
      <c r="H1822" s="92" t="s">
        <v>33</v>
      </c>
      <c r="M1822" s="94"/>
    </row>
    <row r="1823" spans="1:13" x14ac:dyDescent="0.2">
      <c r="A1823" s="94">
        <v>8483</v>
      </c>
      <c r="B1823" t="s">
        <v>1398</v>
      </c>
      <c r="C1823" t="s">
        <v>2045</v>
      </c>
      <c r="D1823" t="s">
        <v>34</v>
      </c>
      <c r="F1823">
        <v>9713</v>
      </c>
      <c r="G1823" s="97" t="s">
        <v>1661</v>
      </c>
      <c r="H1823" s="92" t="s">
        <v>33</v>
      </c>
      <c r="M1823" s="94"/>
    </row>
    <row r="1824" spans="1:13" x14ac:dyDescent="0.2">
      <c r="A1824" s="94">
        <v>8490</v>
      </c>
      <c r="B1824" t="s">
        <v>1399</v>
      </c>
      <c r="C1824" t="s">
        <v>2045</v>
      </c>
      <c r="D1824" t="s">
        <v>34</v>
      </c>
      <c r="F1824">
        <v>9721</v>
      </c>
      <c r="G1824" s="97" t="s">
        <v>1661</v>
      </c>
      <c r="H1824" s="92" t="s">
        <v>33</v>
      </c>
      <c r="M1824" s="94"/>
    </row>
    <row r="1825" spans="1:13" x14ac:dyDescent="0.2">
      <c r="A1825" s="94">
        <v>8492</v>
      </c>
      <c r="B1825" t="s">
        <v>1400</v>
      </c>
      <c r="C1825" t="s">
        <v>2045</v>
      </c>
      <c r="D1825" t="s">
        <v>34</v>
      </c>
      <c r="F1825">
        <v>9751</v>
      </c>
      <c r="G1825" s="97" t="s">
        <v>1557</v>
      </c>
      <c r="H1825" s="92" t="s">
        <v>33</v>
      </c>
      <c r="M1825" s="94"/>
    </row>
    <row r="1826" spans="1:13" x14ac:dyDescent="0.2">
      <c r="A1826" s="94">
        <v>8493</v>
      </c>
      <c r="B1826" t="s">
        <v>1401</v>
      </c>
      <c r="C1826" t="s">
        <v>2045</v>
      </c>
      <c r="D1826" t="s">
        <v>34</v>
      </c>
      <c r="F1826">
        <v>9753</v>
      </c>
      <c r="G1826" s="97" t="s">
        <v>1557</v>
      </c>
      <c r="H1826" s="92" t="s">
        <v>33</v>
      </c>
      <c r="M1826" s="94"/>
    </row>
    <row r="1827" spans="1:13" x14ac:dyDescent="0.2">
      <c r="A1827" s="94">
        <v>8501</v>
      </c>
      <c r="B1827" t="s">
        <v>1402</v>
      </c>
      <c r="C1827" t="s">
        <v>2042</v>
      </c>
      <c r="D1827" t="s">
        <v>34</v>
      </c>
      <c r="F1827">
        <v>9754</v>
      </c>
      <c r="G1827" s="97" t="s">
        <v>1557</v>
      </c>
      <c r="H1827" s="92" t="s">
        <v>33</v>
      </c>
      <c r="M1827" s="94"/>
    </row>
    <row r="1828" spans="1:13" x14ac:dyDescent="0.2">
      <c r="A1828" s="94">
        <v>8502</v>
      </c>
      <c r="B1828" t="s">
        <v>1403</v>
      </c>
      <c r="C1828" t="s">
        <v>1408</v>
      </c>
      <c r="D1828" t="s">
        <v>34</v>
      </c>
      <c r="F1828">
        <v>9761</v>
      </c>
      <c r="G1828" s="97" t="s">
        <v>1557</v>
      </c>
      <c r="H1828" s="92" t="s">
        <v>33</v>
      </c>
      <c r="M1828" s="94"/>
    </row>
    <row r="1829" spans="1:13" x14ac:dyDescent="0.2">
      <c r="A1829" s="94">
        <v>8503</v>
      </c>
      <c r="B1829" t="s">
        <v>1914</v>
      </c>
      <c r="C1829" t="s">
        <v>1408</v>
      </c>
      <c r="D1829" t="s">
        <v>34</v>
      </c>
      <c r="F1829">
        <v>9762</v>
      </c>
      <c r="G1829" s="97" t="s">
        <v>1557</v>
      </c>
      <c r="H1829" s="92" t="s">
        <v>33</v>
      </c>
      <c r="M1829" s="94"/>
    </row>
    <row r="1830" spans="1:13" x14ac:dyDescent="0.2">
      <c r="A1830" s="94">
        <v>8504</v>
      </c>
      <c r="B1830" t="s">
        <v>1404</v>
      </c>
      <c r="C1830" t="s">
        <v>1408</v>
      </c>
      <c r="D1830" t="s">
        <v>34</v>
      </c>
      <c r="F1830">
        <v>9771</v>
      </c>
      <c r="G1830" s="97" t="s">
        <v>1557</v>
      </c>
      <c r="H1830" s="92" t="s">
        <v>33</v>
      </c>
      <c r="M1830" s="94"/>
    </row>
    <row r="1831" spans="1:13" x14ac:dyDescent="0.2">
      <c r="A1831" s="94">
        <v>8505</v>
      </c>
      <c r="B1831" t="s">
        <v>1954</v>
      </c>
      <c r="C1831" t="s">
        <v>1386</v>
      </c>
      <c r="D1831" t="s">
        <v>34</v>
      </c>
      <c r="F1831">
        <v>9772</v>
      </c>
      <c r="G1831" s="97" t="s">
        <v>1557</v>
      </c>
      <c r="H1831" s="92" t="s">
        <v>33</v>
      </c>
      <c r="M1831" s="94"/>
    </row>
    <row r="1832" spans="1:13" x14ac:dyDescent="0.2">
      <c r="A1832" s="94">
        <v>8510</v>
      </c>
      <c r="B1832" t="s">
        <v>1405</v>
      </c>
      <c r="C1832" t="s">
        <v>1408</v>
      </c>
      <c r="D1832" t="s">
        <v>34</v>
      </c>
      <c r="F1832">
        <v>9773</v>
      </c>
      <c r="G1832" s="97" t="s">
        <v>1557</v>
      </c>
      <c r="H1832" s="92" t="s">
        <v>33</v>
      </c>
      <c r="M1832" s="94"/>
    </row>
    <row r="1833" spans="1:13" x14ac:dyDescent="0.2">
      <c r="A1833" s="94">
        <v>8511</v>
      </c>
      <c r="B1833" t="s">
        <v>1917</v>
      </c>
      <c r="C1833" t="s">
        <v>1408</v>
      </c>
      <c r="D1833" t="s">
        <v>34</v>
      </c>
      <c r="F1833">
        <v>9781</v>
      </c>
      <c r="G1833" s="97" t="s">
        <v>1557</v>
      </c>
      <c r="H1833" s="92" t="s">
        <v>33</v>
      </c>
      <c r="M1833" s="94"/>
    </row>
    <row r="1834" spans="1:13" x14ac:dyDescent="0.2">
      <c r="A1834" s="94">
        <v>8521</v>
      </c>
      <c r="B1834" t="s">
        <v>1406</v>
      </c>
      <c r="C1834" t="s">
        <v>1408</v>
      </c>
      <c r="D1834" t="s">
        <v>34</v>
      </c>
      <c r="F1834">
        <v>9782</v>
      </c>
      <c r="G1834" s="97" t="s">
        <v>1570</v>
      </c>
      <c r="H1834" s="92" t="s">
        <v>28</v>
      </c>
      <c r="M1834" s="94"/>
    </row>
    <row r="1835" spans="1:13" x14ac:dyDescent="0.2">
      <c r="A1835" s="94">
        <v>8522</v>
      </c>
      <c r="B1835" t="s">
        <v>1913</v>
      </c>
      <c r="C1835" t="s">
        <v>1408</v>
      </c>
      <c r="D1835" t="s">
        <v>34</v>
      </c>
      <c r="F1835">
        <v>9800</v>
      </c>
      <c r="G1835" s="97" t="s">
        <v>1557</v>
      </c>
      <c r="H1835" s="92" t="s">
        <v>33</v>
      </c>
      <c r="M1835" s="94"/>
    </row>
    <row r="1836" spans="1:13" x14ac:dyDescent="0.2">
      <c r="A1836" s="94">
        <v>8523</v>
      </c>
      <c r="B1836" t="s">
        <v>1407</v>
      </c>
      <c r="C1836" t="s">
        <v>1408</v>
      </c>
      <c r="D1836" t="s">
        <v>34</v>
      </c>
      <c r="F1836">
        <v>9805</v>
      </c>
      <c r="G1836" s="97" t="s">
        <v>1557</v>
      </c>
      <c r="H1836" s="92" t="s">
        <v>33</v>
      </c>
      <c r="M1836" s="94"/>
    </row>
    <row r="1837" spans="1:13" x14ac:dyDescent="0.2">
      <c r="A1837" s="94">
        <v>8530</v>
      </c>
      <c r="B1837" t="s">
        <v>1408</v>
      </c>
      <c r="C1837" t="s">
        <v>1408</v>
      </c>
      <c r="D1837" t="s">
        <v>34</v>
      </c>
      <c r="F1837">
        <v>9811</v>
      </c>
      <c r="G1837" s="97" t="s">
        <v>1557</v>
      </c>
      <c r="H1837" s="92" t="s">
        <v>33</v>
      </c>
      <c r="M1837" s="94"/>
    </row>
    <row r="1838" spans="1:13" x14ac:dyDescent="0.2">
      <c r="A1838" s="94">
        <v>8541</v>
      </c>
      <c r="B1838" t="s">
        <v>1409</v>
      </c>
      <c r="C1838" t="s">
        <v>1408</v>
      </c>
      <c r="D1838" t="s">
        <v>34</v>
      </c>
      <c r="F1838">
        <v>9813</v>
      </c>
      <c r="G1838" s="97" t="s">
        <v>1557</v>
      </c>
      <c r="H1838" s="92" t="s">
        <v>33</v>
      </c>
      <c r="M1838" s="94"/>
    </row>
    <row r="1839" spans="1:13" x14ac:dyDescent="0.2">
      <c r="A1839" s="94">
        <v>8542</v>
      </c>
      <c r="B1839" t="s">
        <v>1916</v>
      </c>
      <c r="C1839" t="s">
        <v>1408</v>
      </c>
      <c r="D1839" t="s">
        <v>34</v>
      </c>
      <c r="F1839">
        <v>9814</v>
      </c>
      <c r="G1839" s="97" t="s">
        <v>1557</v>
      </c>
      <c r="H1839" s="92" t="s">
        <v>33</v>
      </c>
      <c r="M1839" s="94"/>
    </row>
    <row r="1840" spans="1:13" x14ac:dyDescent="0.2">
      <c r="A1840" s="94">
        <v>8543</v>
      </c>
      <c r="B1840" t="s">
        <v>1915</v>
      </c>
      <c r="C1840" t="s">
        <v>1408</v>
      </c>
      <c r="D1840" t="s">
        <v>34</v>
      </c>
      <c r="F1840">
        <v>9815</v>
      </c>
      <c r="G1840" s="97" t="s">
        <v>1557</v>
      </c>
      <c r="H1840" s="92" t="s">
        <v>33</v>
      </c>
      <c r="M1840" s="94"/>
    </row>
    <row r="1841" spans="1:13" x14ac:dyDescent="0.2">
      <c r="A1841" s="94">
        <v>8544</v>
      </c>
      <c r="B1841" t="s">
        <v>1410</v>
      </c>
      <c r="C1841" t="s">
        <v>1408</v>
      </c>
      <c r="D1841" t="s">
        <v>34</v>
      </c>
      <c r="F1841">
        <v>9821</v>
      </c>
      <c r="G1841" s="97" t="s">
        <v>1557</v>
      </c>
      <c r="H1841" s="92" t="s">
        <v>33</v>
      </c>
      <c r="M1841" s="94"/>
    </row>
    <row r="1842" spans="1:13" x14ac:dyDescent="0.2">
      <c r="A1842" s="94">
        <v>8551</v>
      </c>
      <c r="B1842" t="s">
        <v>1411</v>
      </c>
      <c r="C1842" t="s">
        <v>1408</v>
      </c>
      <c r="D1842" t="s">
        <v>34</v>
      </c>
      <c r="F1842">
        <v>9822</v>
      </c>
      <c r="G1842" s="97" t="s">
        <v>1557</v>
      </c>
      <c r="H1842" s="92" t="s">
        <v>33</v>
      </c>
      <c r="M1842" s="94"/>
    </row>
    <row r="1843" spans="1:13" x14ac:dyDescent="0.2">
      <c r="A1843" s="94">
        <v>8552</v>
      </c>
      <c r="B1843" t="s">
        <v>1412</v>
      </c>
      <c r="C1843" t="s">
        <v>1408</v>
      </c>
      <c r="D1843" t="s">
        <v>34</v>
      </c>
      <c r="F1843">
        <v>9831</v>
      </c>
      <c r="G1843" s="97" t="s">
        <v>1557</v>
      </c>
      <c r="H1843" s="92" t="s">
        <v>33</v>
      </c>
      <c r="M1843" s="94"/>
    </row>
    <row r="1844" spans="1:13" x14ac:dyDescent="0.2">
      <c r="A1844" s="94">
        <v>8561</v>
      </c>
      <c r="B1844" t="s">
        <v>2171</v>
      </c>
      <c r="C1844" t="s">
        <v>1416</v>
      </c>
      <c r="D1844" t="s">
        <v>34</v>
      </c>
      <c r="F1844">
        <v>9832</v>
      </c>
      <c r="G1844" s="97" t="s">
        <v>1557</v>
      </c>
      <c r="H1844" s="92" t="s">
        <v>33</v>
      </c>
      <c r="M1844" s="94"/>
    </row>
    <row r="1845" spans="1:13" x14ac:dyDescent="0.2">
      <c r="A1845" s="94">
        <v>8562</v>
      </c>
      <c r="B1845" t="s">
        <v>1413</v>
      </c>
      <c r="C1845" t="s">
        <v>1416</v>
      </c>
      <c r="D1845" t="s">
        <v>34</v>
      </c>
      <c r="F1845">
        <v>9833</v>
      </c>
      <c r="G1845" s="97" t="s">
        <v>1557</v>
      </c>
      <c r="H1845" s="92" t="s">
        <v>33</v>
      </c>
      <c r="M1845" s="94"/>
    </row>
    <row r="1846" spans="1:13" x14ac:dyDescent="0.2">
      <c r="A1846" s="94">
        <v>8563</v>
      </c>
      <c r="B1846" t="s">
        <v>1414</v>
      </c>
      <c r="C1846" t="s">
        <v>1416</v>
      </c>
      <c r="D1846" t="s">
        <v>34</v>
      </c>
      <c r="F1846">
        <v>9841</v>
      </c>
      <c r="G1846" s="97" t="s">
        <v>1557</v>
      </c>
      <c r="H1846" s="92" t="s">
        <v>33</v>
      </c>
      <c r="M1846" s="94"/>
    </row>
    <row r="1847" spans="1:13" x14ac:dyDescent="0.2">
      <c r="A1847" s="94">
        <v>8564</v>
      </c>
      <c r="B1847" t="s">
        <v>1415</v>
      </c>
      <c r="C1847" t="s">
        <v>1416</v>
      </c>
      <c r="D1847" t="s">
        <v>34</v>
      </c>
      <c r="F1847">
        <v>9842</v>
      </c>
      <c r="G1847" s="97" t="s">
        <v>1557</v>
      </c>
      <c r="H1847" s="92" t="s">
        <v>33</v>
      </c>
      <c r="M1847" s="94"/>
    </row>
    <row r="1848" spans="1:13" x14ac:dyDescent="0.2">
      <c r="A1848" s="94">
        <v>8570</v>
      </c>
      <c r="B1848" t="s">
        <v>1416</v>
      </c>
      <c r="C1848" t="s">
        <v>1416</v>
      </c>
      <c r="D1848" t="s">
        <v>34</v>
      </c>
      <c r="F1848">
        <v>9843</v>
      </c>
      <c r="G1848" s="97" t="s">
        <v>1557</v>
      </c>
      <c r="H1848" s="92" t="s">
        <v>33</v>
      </c>
      <c r="M1848" s="94"/>
    </row>
    <row r="1849" spans="1:13" x14ac:dyDescent="0.2">
      <c r="A1849" s="94">
        <v>8572</v>
      </c>
      <c r="B1849" t="s">
        <v>1417</v>
      </c>
      <c r="C1849" t="s">
        <v>1416</v>
      </c>
      <c r="D1849" t="s">
        <v>34</v>
      </c>
      <c r="F1849">
        <v>9844</v>
      </c>
      <c r="G1849" s="97" t="s">
        <v>1557</v>
      </c>
      <c r="H1849" s="92" t="s">
        <v>33</v>
      </c>
      <c r="M1849" s="94"/>
    </row>
    <row r="1850" spans="1:13" x14ac:dyDescent="0.2">
      <c r="A1850" s="94">
        <v>8573</v>
      </c>
      <c r="B1850" t="s">
        <v>1418</v>
      </c>
      <c r="C1850" t="s">
        <v>1416</v>
      </c>
      <c r="D1850" t="s">
        <v>34</v>
      </c>
      <c r="F1850">
        <v>9852</v>
      </c>
      <c r="G1850" s="97" t="s">
        <v>1557</v>
      </c>
      <c r="H1850" s="92" t="s">
        <v>33</v>
      </c>
      <c r="M1850" s="94"/>
    </row>
    <row r="1851" spans="1:13" x14ac:dyDescent="0.2">
      <c r="A1851" s="94">
        <v>8580</v>
      </c>
      <c r="B1851" t="s">
        <v>1968</v>
      </c>
      <c r="C1851" t="s">
        <v>1416</v>
      </c>
      <c r="D1851" t="s">
        <v>34</v>
      </c>
      <c r="F1851">
        <v>9853</v>
      </c>
      <c r="G1851" s="97" t="s">
        <v>1557</v>
      </c>
      <c r="H1851" s="92" t="s">
        <v>33</v>
      </c>
      <c r="M1851" s="94"/>
    </row>
    <row r="1852" spans="1:13" x14ac:dyDescent="0.2">
      <c r="A1852" s="94">
        <v>8580</v>
      </c>
      <c r="B1852" t="s">
        <v>1419</v>
      </c>
      <c r="C1852" t="s">
        <v>1416</v>
      </c>
      <c r="D1852" t="s">
        <v>34</v>
      </c>
      <c r="F1852">
        <v>9854</v>
      </c>
      <c r="G1852" s="97" t="s">
        <v>1557</v>
      </c>
      <c r="H1852" s="92" t="s">
        <v>33</v>
      </c>
      <c r="M1852" s="94"/>
    </row>
    <row r="1853" spans="1:13" x14ac:dyDescent="0.2">
      <c r="A1853" s="94">
        <v>8582</v>
      </c>
      <c r="B1853" t="s">
        <v>1420</v>
      </c>
      <c r="C1853" t="s">
        <v>1416</v>
      </c>
      <c r="D1853" t="s">
        <v>34</v>
      </c>
      <c r="F1853">
        <v>9861</v>
      </c>
      <c r="G1853" s="97" t="s">
        <v>1557</v>
      </c>
      <c r="H1853" s="92" t="s">
        <v>33</v>
      </c>
      <c r="M1853" s="94"/>
    </row>
    <row r="1854" spans="1:13" x14ac:dyDescent="0.2">
      <c r="A1854" s="94">
        <v>8583</v>
      </c>
      <c r="B1854" t="s">
        <v>1421</v>
      </c>
      <c r="C1854" t="s">
        <v>1416</v>
      </c>
      <c r="D1854" t="s">
        <v>34</v>
      </c>
      <c r="F1854">
        <v>9863</v>
      </c>
      <c r="G1854" s="97" t="s">
        <v>1557</v>
      </c>
      <c r="H1854" s="92" t="s">
        <v>33</v>
      </c>
      <c r="M1854" s="94"/>
    </row>
    <row r="1855" spans="1:13" x14ac:dyDescent="0.2">
      <c r="A1855" s="94">
        <v>8584</v>
      </c>
      <c r="B1855" t="s">
        <v>2170</v>
      </c>
      <c r="C1855" t="s">
        <v>1416</v>
      </c>
      <c r="D1855" t="s">
        <v>34</v>
      </c>
      <c r="F1855">
        <v>9871</v>
      </c>
      <c r="G1855" s="97" t="s">
        <v>1557</v>
      </c>
      <c r="H1855" s="92" t="s">
        <v>33</v>
      </c>
      <c r="M1855" s="94"/>
    </row>
    <row r="1856" spans="1:13" x14ac:dyDescent="0.2">
      <c r="A1856" s="94">
        <v>8591</v>
      </c>
      <c r="B1856" t="s">
        <v>1422</v>
      </c>
      <c r="C1856" t="s">
        <v>1416</v>
      </c>
      <c r="D1856" t="s">
        <v>34</v>
      </c>
      <c r="F1856">
        <v>9872</v>
      </c>
      <c r="G1856" s="97" t="s">
        <v>1557</v>
      </c>
      <c r="H1856" s="92" t="s">
        <v>33</v>
      </c>
      <c r="M1856" s="94"/>
    </row>
    <row r="1857" spans="1:13" x14ac:dyDescent="0.2">
      <c r="A1857" s="94">
        <v>8600</v>
      </c>
      <c r="B1857" t="s">
        <v>1423</v>
      </c>
      <c r="C1857" t="s">
        <v>2041</v>
      </c>
      <c r="D1857" t="s">
        <v>34</v>
      </c>
      <c r="F1857">
        <v>9900</v>
      </c>
      <c r="G1857" s="97" t="s">
        <v>1570</v>
      </c>
      <c r="H1857" s="92" t="s">
        <v>28</v>
      </c>
      <c r="M1857" s="94"/>
    </row>
    <row r="1858" spans="1:13" x14ac:dyDescent="0.2">
      <c r="A1858" s="94">
        <v>8605</v>
      </c>
      <c r="B1858" t="s">
        <v>1424</v>
      </c>
      <c r="C1858" t="s">
        <v>2041</v>
      </c>
      <c r="D1858" t="s">
        <v>34</v>
      </c>
      <c r="F1858">
        <v>9903</v>
      </c>
      <c r="G1858" s="97" t="s">
        <v>1570</v>
      </c>
      <c r="H1858" s="92" t="s">
        <v>28</v>
      </c>
      <c r="M1858" s="94"/>
    </row>
    <row r="1859" spans="1:13" x14ac:dyDescent="0.2">
      <c r="A1859" s="94">
        <v>8611</v>
      </c>
      <c r="B1859" t="s">
        <v>2183</v>
      </c>
      <c r="C1859" t="s">
        <v>2041</v>
      </c>
      <c r="D1859" t="s">
        <v>34</v>
      </c>
      <c r="F1859">
        <v>9904</v>
      </c>
      <c r="G1859" s="97" t="s">
        <v>1570</v>
      </c>
      <c r="H1859" s="92" t="s">
        <v>28</v>
      </c>
      <c r="M1859" s="94"/>
    </row>
    <row r="1860" spans="1:13" x14ac:dyDescent="0.2">
      <c r="A1860" s="94">
        <v>8614</v>
      </c>
      <c r="B1860" t="s">
        <v>1910</v>
      </c>
      <c r="C1860" t="s">
        <v>2041</v>
      </c>
      <c r="D1860" t="s">
        <v>34</v>
      </c>
      <c r="F1860">
        <v>9905</v>
      </c>
      <c r="G1860" s="97" t="s">
        <v>1570</v>
      </c>
      <c r="H1860" s="92" t="s">
        <v>28</v>
      </c>
      <c r="M1860" s="94"/>
    </row>
    <row r="1861" spans="1:13" x14ac:dyDescent="0.2">
      <c r="A1861" s="94">
        <v>8616</v>
      </c>
      <c r="B1861" t="s">
        <v>1425</v>
      </c>
      <c r="C1861" t="s">
        <v>1329</v>
      </c>
      <c r="D1861" t="s">
        <v>34</v>
      </c>
      <c r="F1861">
        <v>9906</v>
      </c>
      <c r="G1861" s="97" t="s">
        <v>1570</v>
      </c>
      <c r="H1861" s="92" t="s">
        <v>28</v>
      </c>
      <c r="M1861" s="94"/>
    </row>
    <row r="1862" spans="1:13" x14ac:dyDescent="0.2">
      <c r="A1862" s="94">
        <v>8621</v>
      </c>
      <c r="B1862" t="s">
        <v>1426</v>
      </c>
      <c r="C1862" t="s">
        <v>2041</v>
      </c>
      <c r="D1862" t="s">
        <v>34</v>
      </c>
      <c r="F1862">
        <v>9907</v>
      </c>
      <c r="G1862" s="97" t="s">
        <v>1570</v>
      </c>
      <c r="H1862" s="92" t="s">
        <v>28</v>
      </c>
      <c r="M1862" s="94"/>
    </row>
    <row r="1863" spans="1:13" x14ac:dyDescent="0.2">
      <c r="A1863" s="94">
        <v>8623</v>
      </c>
      <c r="B1863" t="s">
        <v>2181</v>
      </c>
      <c r="C1863" t="s">
        <v>2041</v>
      </c>
      <c r="D1863" t="s">
        <v>34</v>
      </c>
      <c r="F1863">
        <v>9908</v>
      </c>
      <c r="G1863" s="97" t="s">
        <v>1570</v>
      </c>
      <c r="H1863" s="92" t="s">
        <v>28</v>
      </c>
      <c r="M1863" s="94"/>
    </row>
    <row r="1864" spans="1:13" x14ac:dyDescent="0.2">
      <c r="A1864" s="94">
        <v>8625</v>
      </c>
      <c r="B1864" t="s">
        <v>1427</v>
      </c>
      <c r="C1864" t="s">
        <v>2041</v>
      </c>
      <c r="D1864" t="s">
        <v>34</v>
      </c>
      <c r="F1864">
        <v>9909</v>
      </c>
      <c r="G1864" s="97" t="s">
        <v>1570</v>
      </c>
      <c r="H1864" s="92" t="s">
        <v>28</v>
      </c>
      <c r="M1864" s="94"/>
    </row>
    <row r="1865" spans="1:13" x14ac:dyDescent="0.2">
      <c r="A1865" s="94">
        <v>8630</v>
      </c>
      <c r="B1865" t="s">
        <v>1428</v>
      </c>
      <c r="C1865" t="s">
        <v>2041</v>
      </c>
      <c r="D1865" t="s">
        <v>34</v>
      </c>
      <c r="F1865">
        <v>9911</v>
      </c>
      <c r="G1865" s="97" t="s">
        <v>1570</v>
      </c>
      <c r="H1865" s="92" t="s">
        <v>28</v>
      </c>
      <c r="M1865" s="94"/>
    </row>
    <row r="1866" spans="1:13" x14ac:dyDescent="0.2">
      <c r="A1866" s="94">
        <v>8641</v>
      </c>
      <c r="B1866" t="s">
        <v>1912</v>
      </c>
      <c r="C1866" t="s">
        <v>2041</v>
      </c>
      <c r="D1866" t="s">
        <v>34</v>
      </c>
      <c r="F1866">
        <v>9912</v>
      </c>
      <c r="G1866" s="97" t="s">
        <v>1570</v>
      </c>
      <c r="H1866" s="92" t="s">
        <v>28</v>
      </c>
      <c r="M1866" s="94"/>
    </row>
    <row r="1867" spans="1:13" x14ac:dyDescent="0.2">
      <c r="A1867" s="94">
        <v>8642</v>
      </c>
      <c r="B1867" t="s">
        <v>1911</v>
      </c>
      <c r="C1867" t="s">
        <v>2041</v>
      </c>
      <c r="D1867" t="s">
        <v>34</v>
      </c>
      <c r="F1867">
        <v>9913</v>
      </c>
      <c r="G1867" s="97" t="s">
        <v>1570</v>
      </c>
      <c r="H1867" s="92" t="s">
        <v>28</v>
      </c>
      <c r="M1867" s="94"/>
    </row>
    <row r="1868" spans="1:13" x14ac:dyDescent="0.2">
      <c r="A1868" s="94">
        <v>8650</v>
      </c>
      <c r="B1868" t="s">
        <v>1429</v>
      </c>
      <c r="C1868" t="s">
        <v>2041</v>
      </c>
      <c r="D1868" t="s">
        <v>34</v>
      </c>
      <c r="F1868">
        <v>9918</v>
      </c>
      <c r="G1868" s="97" t="s">
        <v>1570</v>
      </c>
      <c r="H1868" s="92" t="s">
        <v>28</v>
      </c>
      <c r="M1868" s="94"/>
    </row>
    <row r="1869" spans="1:13" x14ac:dyDescent="0.2">
      <c r="A1869" s="94">
        <v>8653</v>
      </c>
      <c r="B1869" t="s">
        <v>1430</v>
      </c>
      <c r="C1869" t="s">
        <v>2041</v>
      </c>
      <c r="D1869" t="s">
        <v>34</v>
      </c>
      <c r="F1869">
        <v>9919</v>
      </c>
      <c r="G1869" s="97" t="s">
        <v>1570</v>
      </c>
      <c r="H1869" s="92" t="s">
        <v>28</v>
      </c>
      <c r="M1869" s="94"/>
    </row>
    <row r="1870" spans="1:13" x14ac:dyDescent="0.2">
      <c r="A1870" s="94">
        <v>8654</v>
      </c>
      <c r="B1870" t="s">
        <v>1431</v>
      </c>
      <c r="C1870" t="s">
        <v>1329</v>
      </c>
      <c r="D1870" t="s">
        <v>34</v>
      </c>
      <c r="F1870">
        <v>9920</v>
      </c>
      <c r="G1870" s="97" t="s">
        <v>1570</v>
      </c>
      <c r="H1870" s="92" t="s">
        <v>28</v>
      </c>
      <c r="M1870" s="94"/>
    </row>
    <row r="1871" spans="1:13" x14ac:dyDescent="0.2">
      <c r="A1871" s="94">
        <v>8662</v>
      </c>
      <c r="B1871" t="s">
        <v>2182</v>
      </c>
      <c r="C1871" t="s">
        <v>2041</v>
      </c>
      <c r="D1871" t="s">
        <v>34</v>
      </c>
      <c r="F1871">
        <v>9931</v>
      </c>
      <c r="G1871" s="97" t="s">
        <v>1570</v>
      </c>
      <c r="H1871" s="92" t="s">
        <v>28</v>
      </c>
      <c r="M1871" s="94"/>
    </row>
    <row r="1872" spans="1:13" x14ac:dyDescent="0.2">
      <c r="A1872" s="94">
        <v>8665</v>
      </c>
      <c r="B1872" t="s">
        <v>1432</v>
      </c>
      <c r="C1872" t="s">
        <v>2041</v>
      </c>
      <c r="D1872" t="s">
        <v>34</v>
      </c>
      <c r="F1872">
        <v>9932</v>
      </c>
      <c r="G1872" s="97" t="s">
        <v>1570</v>
      </c>
      <c r="H1872" s="92" t="s">
        <v>28</v>
      </c>
      <c r="M1872" s="94"/>
    </row>
    <row r="1873" spans="1:13" x14ac:dyDescent="0.2">
      <c r="A1873" s="94">
        <v>8670</v>
      </c>
      <c r="B1873" t="s">
        <v>1433</v>
      </c>
      <c r="C1873" t="s">
        <v>2041</v>
      </c>
      <c r="D1873" t="s">
        <v>34</v>
      </c>
      <c r="F1873">
        <v>9941</v>
      </c>
      <c r="G1873" s="97" t="s">
        <v>1570</v>
      </c>
      <c r="H1873" s="92" t="s">
        <v>28</v>
      </c>
      <c r="M1873" s="94"/>
    </row>
    <row r="1874" spans="1:13" x14ac:dyDescent="0.2">
      <c r="A1874" s="94">
        <v>8672</v>
      </c>
      <c r="B1874" t="s">
        <v>2172</v>
      </c>
      <c r="C1874" t="s">
        <v>1329</v>
      </c>
      <c r="D1874" t="s">
        <v>34</v>
      </c>
      <c r="F1874">
        <v>9942</v>
      </c>
      <c r="G1874" s="97" t="s">
        <v>1570</v>
      </c>
      <c r="H1874" s="92" t="s">
        <v>28</v>
      </c>
      <c r="M1874" s="94"/>
    </row>
    <row r="1875" spans="1:13" x14ac:dyDescent="0.2">
      <c r="A1875" s="94">
        <v>8673</v>
      </c>
      <c r="B1875" t="s">
        <v>1434</v>
      </c>
      <c r="C1875" t="s">
        <v>1329</v>
      </c>
      <c r="D1875" t="s">
        <v>34</v>
      </c>
      <c r="F1875">
        <v>9943</v>
      </c>
      <c r="G1875" s="97" t="s">
        <v>1570</v>
      </c>
      <c r="H1875" s="92" t="s">
        <v>28</v>
      </c>
      <c r="M1875" s="94"/>
    </row>
    <row r="1876" spans="1:13" x14ac:dyDescent="0.2">
      <c r="A1876" s="94">
        <v>8674</v>
      </c>
      <c r="B1876" t="s">
        <v>1435</v>
      </c>
      <c r="C1876" t="s">
        <v>1329</v>
      </c>
      <c r="D1876" t="s">
        <v>34</v>
      </c>
      <c r="F1876">
        <v>9951</v>
      </c>
      <c r="G1876" s="97" t="s">
        <v>1570</v>
      </c>
      <c r="H1876" s="92" t="s">
        <v>28</v>
      </c>
      <c r="M1876" s="94"/>
    </row>
    <row r="1877" spans="1:13" x14ac:dyDescent="0.2">
      <c r="A1877" s="94">
        <v>8680</v>
      </c>
      <c r="B1877" t="s">
        <v>1436</v>
      </c>
      <c r="C1877" t="s">
        <v>2041</v>
      </c>
      <c r="D1877" t="s">
        <v>34</v>
      </c>
      <c r="F1877">
        <v>9952</v>
      </c>
      <c r="G1877" s="97" t="s">
        <v>1570</v>
      </c>
      <c r="H1877" s="92" t="s">
        <v>28</v>
      </c>
      <c r="M1877" s="94"/>
    </row>
    <row r="1878" spans="1:13" x14ac:dyDescent="0.2">
      <c r="A1878" s="94">
        <v>8684</v>
      </c>
      <c r="B1878" t="s">
        <v>1437</v>
      </c>
      <c r="C1878" t="s">
        <v>2041</v>
      </c>
      <c r="D1878" t="s">
        <v>34</v>
      </c>
      <c r="F1878">
        <v>9954</v>
      </c>
      <c r="G1878" s="97" t="s">
        <v>1570</v>
      </c>
      <c r="H1878" s="92" t="s">
        <v>28</v>
      </c>
      <c r="M1878" s="94"/>
    </row>
    <row r="1879" spans="1:13" x14ac:dyDescent="0.2">
      <c r="A1879" s="94">
        <v>8692</v>
      </c>
      <c r="B1879" t="s">
        <v>1438</v>
      </c>
      <c r="C1879" t="s">
        <v>2041</v>
      </c>
      <c r="D1879" t="s">
        <v>34</v>
      </c>
      <c r="F1879">
        <v>9961</v>
      </c>
      <c r="G1879" s="97" t="s">
        <v>1570</v>
      </c>
      <c r="H1879" s="92" t="s">
        <v>28</v>
      </c>
      <c r="M1879" s="94"/>
    </row>
    <row r="1880" spans="1:13" x14ac:dyDescent="0.2">
      <c r="A1880" s="94">
        <v>8700</v>
      </c>
      <c r="B1880" t="s">
        <v>1439</v>
      </c>
      <c r="C1880" t="s">
        <v>1439</v>
      </c>
      <c r="D1880" t="s">
        <v>34</v>
      </c>
      <c r="F1880">
        <v>9962</v>
      </c>
      <c r="G1880" s="97" t="s">
        <v>1570</v>
      </c>
      <c r="H1880" s="92" t="s">
        <v>28</v>
      </c>
      <c r="M1880" s="94"/>
    </row>
    <row r="1881" spans="1:13" x14ac:dyDescent="0.2">
      <c r="A1881" s="94">
        <v>8712</v>
      </c>
      <c r="B1881" t="s">
        <v>1440</v>
      </c>
      <c r="C1881" t="s">
        <v>1439</v>
      </c>
      <c r="D1881" t="s">
        <v>34</v>
      </c>
      <c r="F1881">
        <v>9963</v>
      </c>
      <c r="G1881" s="97" t="s">
        <v>1570</v>
      </c>
      <c r="H1881" s="92" t="s">
        <v>28</v>
      </c>
      <c r="M1881" s="94"/>
    </row>
    <row r="1882" spans="1:13" x14ac:dyDescent="0.2">
      <c r="A1882" s="94">
        <v>8712</v>
      </c>
      <c r="B1882" t="s">
        <v>1956</v>
      </c>
      <c r="C1882" t="s">
        <v>1439</v>
      </c>
      <c r="D1882" t="s">
        <v>34</v>
      </c>
      <c r="F1882">
        <v>9971</v>
      </c>
      <c r="G1882" s="97" t="s">
        <v>1570</v>
      </c>
      <c r="H1882" s="92" t="s">
        <v>28</v>
      </c>
      <c r="M1882" s="94"/>
    </row>
    <row r="1883" spans="1:13" x14ac:dyDescent="0.2">
      <c r="A1883" s="94">
        <v>8713</v>
      </c>
      <c r="B1883" t="s">
        <v>1959</v>
      </c>
      <c r="C1883" t="s">
        <v>1439</v>
      </c>
      <c r="D1883" t="s">
        <v>34</v>
      </c>
      <c r="F1883">
        <v>9972</v>
      </c>
      <c r="G1883" s="97" t="s">
        <v>1570</v>
      </c>
      <c r="H1883" s="92" t="s">
        <v>28</v>
      </c>
      <c r="M1883" s="94"/>
    </row>
    <row r="1884" spans="1:13" x14ac:dyDescent="0.2">
      <c r="A1884" s="94">
        <v>8714</v>
      </c>
      <c r="B1884" t="s">
        <v>1441</v>
      </c>
      <c r="C1884" t="s">
        <v>1439</v>
      </c>
      <c r="D1884" t="s">
        <v>34</v>
      </c>
      <c r="F1884">
        <v>9974</v>
      </c>
      <c r="G1884" s="97" t="s">
        <v>1570</v>
      </c>
      <c r="H1884" s="92" t="s">
        <v>28</v>
      </c>
      <c r="M1884" s="94"/>
    </row>
    <row r="1885" spans="1:13" x14ac:dyDescent="0.2">
      <c r="A1885" s="94">
        <v>8720</v>
      </c>
      <c r="B1885" t="s">
        <v>1442</v>
      </c>
      <c r="C1885" t="s">
        <v>2044</v>
      </c>
      <c r="D1885" t="s">
        <v>34</v>
      </c>
      <c r="F1885">
        <v>9981</v>
      </c>
      <c r="G1885" s="97" t="s">
        <v>1570</v>
      </c>
      <c r="H1885" s="92" t="s">
        <v>28</v>
      </c>
      <c r="M1885" s="94"/>
    </row>
    <row r="1886" spans="1:13" x14ac:dyDescent="0.2">
      <c r="A1886" s="94">
        <v>8720</v>
      </c>
      <c r="B1886" t="s">
        <v>1946</v>
      </c>
      <c r="C1886" t="s">
        <v>2044</v>
      </c>
      <c r="D1886" t="s">
        <v>34</v>
      </c>
      <c r="F1886">
        <v>9990</v>
      </c>
      <c r="G1886" s="97" t="s">
        <v>1570</v>
      </c>
      <c r="H1886" s="92" t="s">
        <v>28</v>
      </c>
      <c r="M1886" s="94"/>
    </row>
    <row r="1887" spans="1:13" x14ac:dyDescent="0.2">
      <c r="A1887" s="94">
        <v>8723</v>
      </c>
      <c r="B1887" t="s">
        <v>1443</v>
      </c>
      <c r="C1887" t="s">
        <v>2044</v>
      </c>
      <c r="D1887" t="s">
        <v>34</v>
      </c>
      <c r="F1887">
        <v>9991</v>
      </c>
      <c r="G1887" s="97" t="s">
        <v>1570</v>
      </c>
      <c r="H1887" s="92" t="s">
        <v>28</v>
      </c>
      <c r="M1887" s="94"/>
    </row>
    <row r="1888" spans="1:13" x14ac:dyDescent="0.2">
      <c r="A1888" s="94">
        <v>8724</v>
      </c>
      <c r="B1888" t="s">
        <v>2180</v>
      </c>
      <c r="C1888" t="s">
        <v>2044</v>
      </c>
      <c r="D1888" t="s">
        <v>34</v>
      </c>
      <c r="F1888">
        <v>9992</v>
      </c>
      <c r="G1888" s="97" t="s">
        <v>1570</v>
      </c>
      <c r="H1888" s="92" t="s">
        <v>28</v>
      </c>
      <c r="M1888" s="94"/>
    </row>
    <row r="1889" spans="1:13" x14ac:dyDescent="0.2">
      <c r="A1889" s="94">
        <v>8731</v>
      </c>
      <c r="B1889" t="s">
        <v>1945</v>
      </c>
      <c r="C1889" t="s">
        <v>2044</v>
      </c>
      <c r="D1889" t="s">
        <v>34</v>
      </c>
      <c r="G1889"/>
      <c r="M1889" s="94"/>
    </row>
    <row r="1890" spans="1:13" x14ac:dyDescent="0.2">
      <c r="A1890" s="94">
        <v>8732</v>
      </c>
      <c r="B1890" t="s">
        <v>1444</v>
      </c>
      <c r="C1890" t="s">
        <v>2044</v>
      </c>
      <c r="D1890" t="s">
        <v>34</v>
      </c>
      <c r="G1890"/>
      <c r="M1890" s="94"/>
    </row>
    <row r="1891" spans="1:13" x14ac:dyDescent="0.2">
      <c r="A1891" s="94">
        <v>8733</v>
      </c>
      <c r="B1891" t="s">
        <v>2179</v>
      </c>
      <c r="C1891" t="s">
        <v>2044</v>
      </c>
      <c r="D1891" t="s">
        <v>34</v>
      </c>
      <c r="G1891"/>
      <c r="M1891" s="94"/>
    </row>
    <row r="1892" spans="1:13" x14ac:dyDescent="0.2">
      <c r="A1892" s="94">
        <v>8734</v>
      </c>
      <c r="B1892" t="s">
        <v>2176</v>
      </c>
      <c r="C1892" t="s">
        <v>2044</v>
      </c>
      <c r="D1892" t="s">
        <v>34</v>
      </c>
      <c r="G1892"/>
      <c r="M1892" s="94"/>
    </row>
    <row r="1893" spans="1:13" x14ac:dyDescent="0.2">
      <c r="A1893" s="94">
        <v>8740</v>
      </c>
      <c r="B1893" t="s">
        <v>1445</v>
      </c>
      <c r="C1893" t="s">
        <v>2044</v>
      </c>
      <c r="D1893" t="s">
        <v>34</v>
      </c>
      <c r="G1893"/>
      <c r="M1893" s="94"/>
    </row>
    <row r="1894" spans="1:13" x14ac:dyDescent="0.2">
      <c r="A1894" s="94">
        <v>8741</v>
      </c>
      <c r="B1894" t="s">
        <v>1446</v>
      </c>
      <c r="C1894" t="s">
        <v>2044</v>
      </c>
      <c r="D1894" t="s">
        <v>34</v>
      </c>
      <c r="G1894"/>
      <c r="M1894" s="94"/>
    </row>
    <row r="1895" spans="1:13" x14ac:dyDescent="0.2">
      <c r="A1895" s="94">
        <v>8742</v>
      </c>
      <c r="B1895" t="s">
        <v>1447</v>
      </c>
      <c r="C1895" t="s">
        <v>2044</v>
      </c>
      <c r="D1895" t="s">
        <v>34</v>
      </c>
      <c r="G1895"/>
      <c r="M1895" s="94"/>
    </row>
    <row r="1896" spans="1:13" x14ac:dyDescent="0.2">
      <c r="A1896" s="94">
        <v>8750</v>
      </c>
      <c r="B1896" t="s">
        <v>1448</v>
      </c>
      <c r="C1896" t="s">
        <v>2044</v>
      </c>
      <c r="D1896" t="s">
        <v>34</v>
      </c>
      <c r="G1896"/>
      <c r="M1896" s="94"/>
    </row>
    <row r="1897" spans="1:13" x14ac:dyDescent="0.2">
      <c r="A1897" s="94">
        <v>8753</v>
      </c>
      <c r="B1897" t="s">
        <v>1449</v>
      </c>
      <c r="C1897" t="s">
        <v>2044</v>
      </c>
      <c r="D1897" t="s">
        <v>34</v>
      </c>
      <c r="G1897"/>
      <c r="M1897" s="94"/>
    </row>
    <row r="1898" spans="1:13" x14ac:dyDescent="0.2">
      <c r="A1898" s="94">
        <v>8755</v>
      </c>
      <c r="B1898" t="s">
        <v>1943</v>
      </c>
      <c r="C1898" t="s">
        <v>2044</v>
      </c>
      <c r="D1898" t="s">
        <v>34</v>
      </c>
      <c r="G1898"/>
      <c r="M1898" s="94"/>
    </row>
    <row r="1899" spans="1:13" x14ac:dyDescent="0.2">
      <c r="A1899" s="94">
        <v>8756</v>
      </c>
      <c r="B1899" t="s">
        <v>1942</v>
      </c>
      <c r="C1899" t="s">
        <v>2044</v>
      </c>
      <c r="D1899" t="s">
        <v>34</v>
      </c>
      <c r="G1899"/>
      <c r="M1899" s="94"/>
    </row>
    <row r="1900" spans="1:13" x14ac:dyDescent="0.2">
      <c r="A1900" s="94">
        <v>8761</v>
      </c>
      <c r="B1900" t="s">
        <v>2177</v>
      </c>
      <c r="C1900" t="s">
        <v>2044</v>
      </c>
      <c r="D1900" t="s">
        <v>34</v>
      </c>
      <c r="G1900"/>
      <c r="M1900" s="94"/>
    </row>
    <row r="1901" spans="1:13" x14ac:dyDescent="0.2">
      <c r="A1901" s="94">
        <v>8763</v>
      </c>
      <c r="B1901" t="s">
        <v>2178</v>
      </c>
      <c r="C1901" t="s">
        <v>2044</v>
      </c>
      <c r="D1901" t="s">
        <v>34</v>
      </c>
      <c r="G1901"/>
      <c r="M1901" s="94"/>
    </row>
    <row r="1902" spans="1:13" x14ac:dyDescent="0.2">
      <c r="A1902" s="94">
        <v>8764</v>
      </c>
      <c r="B1902" t="s">
        <v>1450</v>
      </c>
      <c r="C1902" t="s">
        <v>2044</v>
      </c>
      <c r="D1902" t="s">
        <v>34</v>
      </c>
      <c r="G1902"/>
      <c r="M1902" s="94"/>
    </row>
    <row r="1903" spans="1:13" x14ac:dyDescent="0.2">
      <c r="A1903" s="94">
        <v>8770</v>
      </c>
      <c r="B1903" t="s">
        <v>1957</v>
      </c>
      <c r="C1903" t="s">
        <v>1439</v>
      </c>
      <c r="D1903" t="s">
        <v>34</v>
      </c>
      <c r="G1903"/>
      <c r="M1903" s="94"/>
    </row>
    <row r="1904" spans="1:13" x14ac:dyDescent="0.2">
      <c r="A1904" s="94">
        <v>8772</v>
      </c>
      <c r="B1904" t="s">
        <v>1960</v>
      </c>
      <c r="C1904" t="s">
        <v>1439</v>
      </c>
      <c r="D1904" t="s">
        <v>34</v>
      </c>
      <c r="G1904"/>
      <c r="M1904" s="94"/>
    </row>
    <row r="1905" spans="1:13" x14ac:dyDescent="0.2">
      <c r="A1905" s="94">
        <v>8773</v>
      </c>
      <c r="B1905" t="s">
        <v>1451</v>
      </c>
      <c r="C1905" t="s">
        <v>1439</v>
      </c>
      <c r="D1905" t="s">
        <v>34</v>
      </c>
      <c r="G1905"/>
      <c r="M1905" s="94"/>
    </row>
    <row r="1906" spans="1:13" x14ac:dyDescent="0.2">
      <c r="A1906" s="94">
        <v>8774</v>
      </c>
      <c r="B1906" t="s">
        <v>1452</v>
      </c>
      <c r="C1906" t="s">
        <v>1439</v>
      </c>
      <c r="D1906" t="s">
        <v>34</v>
      </c>
      <c r="G1906"/>
      <c r="M1906" s="94"/>
    </row>
    <row r="1907" spans="1:13" x14ac:dyDescent="0.2">
      <c r="A1907" s="94">
        <v>8775</v>
      </c>
      <c r="B1907" t="s">
        <v>1453</v>
      </c>
      <c r="C1907" t="s">
        <v>1439</v>
      </c>
      <c r="D1907" t="s">
        <v>34</v>
      </c>
      <c r="G1907"/>
      <c r="M1907" s="94"/>
    </row>
    <row r="1908" spans="1:13" x14ac:dyDescent="0.2">
      <c r="A1908" s="94">
        <v>8781</v>
      </c>
      <c r="B1908" t="s">
        <v>1454</v>
      </c>
      <c r="C1908" t="s">
        <v>1439</v>
      </c>
      <c r="D1908" t="s">
        <v>34</v>
      </c>
      <c r="G1908"/>
      <c r="M1908" s="94"/>
    </row>
    <row r="1909" spans="1:13" x14ac:dyDescent="0.2">
      <c r="A1909" s="94">
        <v>8783</v>
      </c>
      <c r="B1909" t="s">
        <v>1455</v>
      </c>
      <c r="C1909" t="s">
        <v>1475</v>
      </c>
      <c r="D1909" t="s">
        <v>34</v>
      </c>
      <c r="G1909"/>
      <c r="M1909" s="94"/>
    </row>
    <row r="1910" spans="1:13" x14ac:dyDescent="0.2">
      <c r="A1910" s="94">
        <v>8784</v>
      </c>
      <c r="B1910" t="s">
        <v>1456</v>
      </c>
      <c r="C1910" t="s">
        <v>1475</v>
      </c>
      <c r="D1910" t="s">
        <v>34</v>
      </c>
      <c r="G1910"/>
      <c r="M1910" s="94"/>
    </row>
    <row r="1911" spans="1:13" x14ac:dyDescent="0.2">
      <c r="A1911" s="94">
        <v>8785</v>
      </c>
      <c r="B1911" t="s">
        <v>1457</v>
      </c>
      <c r="C1911" t="s">
        <v>2044</v>
      </c>
      <c r="D1911" t="s">
        <v>34</v>
      </c>
      <c r="G1911"/>
      <c r="M1911" s="94"/>
    </row>
    <row r="1912" spans="1:13" x14ac:dyDescent="0.2">
      <c r="A1912" s="94">
        <v>8786</v>
      </c>
      <c r="B1912" t="s">
        <v>1458</v>
      </c>
      <c r="C1912" t="s">
        <v>1475</v>
      </c>
      <c r="D1912" t="s">
        <v>34</v>
      </c>
      <c r="G1912"/>
      <c r="M1912" s="94"/>
    </row>
    <row r="1913" spans="1:13" x14ac:dyDescent="0.2">
      <c r="A1913" s="94">
        <v>8790</v>
      </c>
      <c r="B1913" t="s">
        <v>1459</v>
      </c>
      <c r="C1913" t="s">
        <v>1439</v>
      </c>
      <c r="D1913" t="s">
        <v>34</v>
      </c>
      <c r="G1913"/>
      <c r="M1913" s="94"/>
    </row>
    <row r="1914" spans="1:13" x14ac:dyDescent="0.2">
      <c r="A1914" s="94">
        <v>8792</v>
      </c>
      <c r="B1914" t="s">
        <v>1958</v>
      </c>
      <c r="C1914" t="s">
        <v>1439</v>
      </c>
      <c r="D1914" t="s">
        <v>34</v>
      </c>
      <c r="G1914"/>
      <c r="M1914" s="94"/>
    </row>
    <row r="1915" spans="1:13" x14ac:dyDescent="0.2">
      <c r="A1915" s="94">
        <v>8793</v>
      </c>
      <c r="B1915" t="s">
        <v>1460</v>
      </c>
      <c r="C1915" t="s">
        <v>1439</v>
      </c>
      <c r="D1915" t="s">
        <v>34</v>
      </c>
      <c r="G1915"/>
      <c r="M1915" s="94"/>
    </row>
    <row r="1916" spans="1:13" x14ac:dyDescent="0.2">
      <c r="A1916" s="94">
        <v>8794</v>
      </c>
      <c r="B1916" t="s">
        <v>1461</v>
      </c>
      <c r="C1916" t="s">
        <v>1439</v>
      </c>
      <c r="D1916" t="s">
        <v>34</v>
      </c>
      <c r="G1916"/>
      <c r="M1916" s="94"/>
    </row>
    <row r="1917" spans="1:13" x14ac:dyDescent="0.2">
      <c r="A1917" s="94">
        <v>8795</v>
      </c>
      <c r="B1917" t="s">
        <v>1462</v>
      </c>
      <c r="C1917" t="s">
        <v>1439</v>
      </c>
      <c r="D1917" t="s">
        <v>34</v>
      </c>
      <c r="G1917"/>
      <c r="M1917" s="94"/>
    </row>
    <row r="1918" spans="1:13" x14ac:dyDescent="0.2">
      <c r="A1918" s="94">
        <v>8800</v>
      </c>
      <c r="B1918" t="s">
        <v>1944</v>
      </c>
      <c r="C1918" t="s">
        <v>2044</v>
      </c>
      <c r="D1918" t="s">
        <v>34</v>
      </c>
      <c r="G1918"/>
      <c r="M1918" s="94"/>
    </row>
    <row r="1919" spans="1:13" x14ac:dyDescent="0.2">
      <c r="A1919" s="94">
        <v>8811</v>
      </c>
      <c r="B1919" t="s">
        <v>1463</v>
      </c>
      <c r="C1919" t="s">
        <v>1467</v>
      </c>
      <c r="D1919" t="s">
        <v>34</v>
      </c>
      <c r="G1919"/>
      <c r="M1919" s="94"/>
    </row>
    <row r="1920" spans="1:13" x14ac:dyDescent="0.2">
      <c r="A1920" s="94">
        <v>8813</v>
      </c>
      <c r="B1920" t="s">
        <v>1965</v>
      </c>
      <c r="C1920" t="s">
        <v>1467</v>
      </c>
      <c r="D1920" t="s">
        <v>34</v>
      </c>
      <c r="G1920"/>
      <c r="M1920" s="94"/>
    </row>
    <row r="1921" spans="1:13" x14ac:dyDescent="0.2">
      <c r="A1921" s="94">
        <v>8820</v>
      </c>
      <c r="B1921" t="s">
        <v>2164</v>
      </c>
      <c r="C1921" t="s">
        <v>1467</v>
      </c>
      <c r="D1921" t="s">
        <v>34</v>
      </c>
      <c r="G1921"/>
      <c r="M1921" s="94"/>
    </row>
    <row r="1922" spans="1:13" x14ac:dyDescent="0.2">
      <c r="A1922" s="94">
        <v>8822</v>
      </c>
      <c r="B1922" t="s">
        <v>1464</v>
      </c>
      <c r="C1922" t="s">
        <v>1467</v>
      </c>
      <c r="D1922" t="s">
        <v>34</v>
      </c>
      <c r="G1922"/>
      <c r="M1922" s="94"/>
    </row>
    <row r="1923" spans="1:13" x14ac:dyDescent="0.2">
      <c r="A1923" s="94">
        <v>8831</v>
      </c>
      <c r="B1923" t="s">
        <v>1465</v>
      </c>
      <c r="C1923" t="s">
        <v>1467</v>
      </c>
      <c r="D1923" t="s">
        <v>34</v>
      </c>
      <c r="G1923"/>
      <c r="M1923" s="94"/>
    </row>
    <row r="1924" spans="1:13" x14ac:dyDescent="0.2">
      <c r="A1924" s="94">
        <v>8832</v>
      </c>
      <c r="B1924" t="s">
        <v>2165</v>
      </c>
      <c r="C1924" t="s">
        <v>1467</v>
      </c>
      <c r="D1924" t="s">
        <v>34</v>
      </c>
      <c r="G1924"/>
      <c r="M1924" s="94"/>
    </row>
    <row r="1925" spans="1:13" x14ac:dyDescent="0.2">
      <c r="A1925" s="94">
        <v>8833</v>
      </c>
      <c r="B1925" t="s">
        <v>2168</v>
      </c>
      <c r="C1925" t="s">
        <v>1467</v>
      </c>
      <c r="D1925" t="s">
        <v>34</v>
      </c>
      <c r="G1925"/>
      <c r="M1925" s="94"/>
    </row>
    <row r="1926" spans="1:13" x14ac:dyDescent="0.2">
      <c r="A1926" s="94">
        <v>8843</v>
      </c>
      <c r="B1926" t="s">
        <v>2162</v>
      </c>
      <c r="C1926" t="s">
        <v>1467</v>
      </c>
      <c r="D1926" t="s">
        <v>34</v>
      </c>
      <c r="G1926"/>
      <c r="M1926" s="94"/>
    </row>
    <row r="1927" spans="1:13" x14ac:dyDescent="0.2">
      <c r="A1927" s="94">
        <v>8844</v>
      </c>
      <c r="B1927" t="s">
        <v>1466</v>
      </c>
      <c r="C1927" t="s">
        <v>1467</v>
      </c>
      <c r="D1927" t="s">
        <v>34</v>
      </c>
      <c r="G1927"/>
      <c r="M1927" s="94"/>
    </row>
    <row r="1928" spans="1:13" x14ac:dyDescent="0.2">
      <c r="A1928" s="94">
        <v>8850</v>
      </c>
      <c r="B1928" t="s">
        <v>1467</v>
      </c>
      <c r="C1928" t="s">
        <v>1467</v>
      </c>
      <c r="D1928" t="s">
        <v>34</v>
      </c>
      <c r="G1928"/>
      <c r="M1928" s="94"/>
    </row>
    <row r="1929" spans="1:13" x14ac:dyDescent="0.2">
      <c r="A1929" s="94">
        <v>8853</v>
      </c>
      <c r="B1929" t="s">
        <v>1468</v>
      </c>
      <c r="C1929" t="s">
        <v>1467</v>
      </c>
      <c r="D1929" t="s">
        <v>34</v>
      </c>
      <c r="G1929"/>
      <c r="M1929" s="94"/>
    </row>
    <row r="1930" spans="1:13" x14ac:dyDescent="0.2">
      <c r="A1930" s="94">
        <v>8854</v>
      </c>
      <c r="B1930" t="s">
        <v>2163</v>
      </c>
      <c r="C1930" t="s">
        <v>1467</v>
      </c>
      <c r="D1930" t="s">
        <v>34</v>
      </c>
      <c r="G1930"/>
      <c r="M1930" s="94"/>
    </row>
    <row r="1931" spans="1:13" x14ac:dyDescent="0.2">
      <c r="A1931" s="94">
        <v>8861</v>
      </c>
      <c r="B1931" t="s">
        <v>2166</v>
      </c>
      <c r="C1931" t="s">
        <v>1467</v>
      </c>
      <c r="D1931" t="s">
        <v>34</v>
      </c>
      <c r="G1931"/>
      <c r="M1931" s="94"/>
    </row>
    <row r="1932" spans="1:13" x14ac:dyDescent="0.2">
      <c r="A1932" s="94">
        <v>8862</v>
      </c>
      <c r="B1932" t="s">
        <v>2167</v>
      </c>
      <c r="C1932" t="s">
        <v>1467</v>
      </c>
      <c r="D1932" t="s">
        <v>34</v>
      </c>
      <c r="G1932"/>
      <c r="M1932" s="94"/>
    </row>
    <row r="1933" spans="1:13" x14ac:dyDescent="0.2">
      <c r="A1933" s="94">
        <v>8900</v>
      </c>
      <c r="B1933" t="s">
        <v>1469</v>
      </c>
      <c r="C1933" t="s">
        <v>1475</v>
      </c>
      <c r="D1933" t="s">
        <v>34</v>
      </c>
      <c r="G1933"/>
      <c r="M1933" s="94"/>
    </row>
    <row r="1934" spans="1:13" x14ac:dyDescent="0.2">
      <c r="A1934" s="94">
        <v>8903</v>
      </c>
      <c r="B1934" t="s">
        <v>1470</v>
      </c>
      <c r="C1934" t="s">
        <v>1475</v>
      </c>
      <c r="D1934" t="s">
        <v>34</v>
      </c>
      <c r="G1934"/>
      <c r="M1934" s="94"/>
    </row>
    <row r="1935" spans="1:13" x14ac:dyDescent="0.2">
      <c r="A1935" s="94">
        <v>8904</v>
      </c>
      <c r="B1935" t="s">
        <v>1471</v>
      </c>
      <c r="C1935" t="s">
        <v>1475</v>
      </c>
      <c r="D1935" t="s">
        <v>34</v>
      </c>
      <c r="G1935"/>
      <c r="M1935" s="94"/>
    </row>
    <row r="1936" spans="1:13" x14ac:dyDescent="0.2">
      <c r="A1936" s="94">
        <v>8911</v>
      </c>
      <c r="B1936" t="s">
        <v>1472</v>
      </c>
      <c r="C1936" t="s">
        <v>1475</v>
      </c>
      <c r="D1936" t="s">
        <v>34</v>
      </c>
      <c r="G1936"/>
      <c r="M1936" s="94"/>
    </row>
    <row r="1937" spans="1:13" x14ac:dyDescent="0.2">
      <c r="A1937" s="94">
        <v>8924</v>
      </c>
      <c r="B1937" t="s">
        <v>1473</v>
      </c>
      <c r="C1937" t="s">
        <v>1475</v>
      </c>
      <c r="D1937" t="s">
        <v>34</v>
      </c>
      <c r="G1937"/>
      <c r="M1937" s="94"/>
    </row>
    <row r="1938" spans="1:13" x14ac:dyDescent="0.2">
      <c r="A1938" s="94">
        <v>8931</v>
      </c>
      <c r="B1938" t="s">
        <v>1474</v>
      </c>
      <c r="C1938" t="s">
        <v>1475</v>
      </c>
      <c r="D1938" t="s">
        <v>34</v>
      </c>
      <c r="G1938"/>
      <c r="M1938" s="94"/>
    </row>
    <row r="1939" spans="1:13" x14ac:dyDescent="0.2">
      <c r="A1939" s="94">
        <v>8933</v>
      </c>
      <c r="B1939" t="s">
        <v>1964</v>
      </c>
      <c r="C1939" t="s">
        <v>1475</v>
      </c>
      <c r="D1939" t="s">
        <v>34</v>
      </c>
      <c r="G1939"/>
      <c r="M1939" s="94"/>
    </row>
    <row r="1940" spans="1:13" x14ac:dyDescent="0.2">
      <c r="A1940" s="94">
        <v>8934</v>
      </c>
      <c r="B1940" t="s">
        <v>1962</v>
      </c>
      <c r="C1940" t="s">
        <v>1475</v>
      </c>
      <c r="D1940" t="s">
        <v>34</v>
      </c>
      <c r="G1940"/>
      <c r="M1940" s="94"/>
    </row>
    <row r="1941" spans="1:13" x14ac:dyDescent="0.2">
      <c r="A1941" s="94">
        <v>8940</v>
      </c>
      <c r="B1941" t="s">
        <v>1475</v>
      </c>
      <c r="C1941" t="s">
        <v>1475</v>
      </c>
      <c r="D1941" t="s">
        <v>34</v>
      </c>
      <c r="G1941"/>
      <c r="M1941" s="94"/>
    </row>
    <row r="1942" spans="1:13" x14ac:dyDescent="0.2">
      <c r="A1942" s="94">
        <v>8942</v>
      </c>
      <c r="B1942" t="s">
        <v>1476</v>
      </c>
      <c r="C1942" t="s">
        <v>1475</v>
      </c>
      <c r="D1942" t="s">
        <v>34</v>
      </c>
      <c r="G1942"/>
      <c r="M1942" s="94"/>
    </row>
    <row r="1943" spans="1:13" x14ac:dyDescent="0.2">
      <c r="A1943" s="94">
        <v>8943</v>
      </c>
      <c r="B1943" t="s">
        <v>1477</v>
      </c>
      <c r="C1943" t="s">
        <v>1475</v>
      </c>
      <c r="D1943" t="s">
        <v>34</v>
      </c>
      <c r="G1943"/>
      <c r="M1943" s="94"/>
    </row>
    <row r="1944" spans="1:13" x14ac:dyDescent="0.2">
      <c r="A1944" s="94">
        <v>8950</v>
      </c>
      <c r="B1944" t="s">
        <v>2161</v>
      </c>
      <c r="C1944" t="s">
        <v>1475</v>
      </c>
      <c r="D1944" t="s">
        <v>34</v>
      </c>
      <c r="G1944"/>
      <c r="M1944" s="94"/>
    </row>
    <row r="1945" spans="1:13" x14ac:dyDescent="0.2">
      <c r="A1945" s="94">
        <v>8952</v>
      </c>
      <c r="B1945" t="s">
        <v>2157</v>
      </c>
      <c r="C1945" t="s">
        <v>1475</v>
      </c>
      <c r="D1945" t="s">
        <v>34</v>
      </c>
      <c r="G1945"/>
      <c r="M1945" s="94"/>
    </row>
    <row r="1946" spans="1:13" x14ac:dyDescent="0.2">
      <c r="A1946" s="94">
        <v>8960</v>
      </c>
      <c r="B1946" t="s">
        <v>1478</v>
      </c>
      <c r="C1946" t="s">
        <v>1475</v>
      </c>
      <c r="D1946" t="s">
        <v>34</v>
      </c>
      <c r="G1946"/>
      <c r="M1946" s="94"/>
    </row>
    <row r="1947" spans="1:13" x14ac:dyDescent="0.2">
      <c r="A1947" s="94">
        <v>8961</v>
      </c>
      <c r="B1947" t="s">
        <v>2160</v>
      </c>
      <c r="C1947" t="s">
        <v>1475</v>
      </c>
      <c r="D1947" t="s">
        <v>34</v>
      </c>
      <c r="G1947"/>
      <c r="M1947" s="94"/>
    </row>
    <row r="1948" spans="1:13" x14ac:dyDescent="0.2">
      <c r="A1948" s="94">
        <v>8962</v>
      </c>
      <c r="B1948" t="s">
        <v>1479</v>
      </c>
      <c r="C1948" t="s">
        <v>1475</v>
      </c>
      <c r="D1948" t="s">
        <v>34</v>
      </c>
      <c r="G1948"/>
      <c r="M1948" s="94"/>
    </row>
    <row r="1949" spans="1:13" x14ac:dyDescent="0.2">
      <c r="A1949" s="94">
        <v>8962</v>
      </c>
      <c r="B1949" t="s">
        <v>2159</v>
      </c>
      <c r="C1949" t="s">
        <v>1475</v>
      </c>
      <c r="D1949" t="s">
        <v>34</v>
      </c>
      <c r="G1949"/>
      <c r="M1949" s="94"/>
    </row>
    <row r="1950" spans="1:13" x14ac:dyDescent="0.2">
      <c r="A1950" s="94">
        <v>8965</v>
      </c>
      <c r="B1950" t="s">
        <v>2158</v>
      </c>
      <c r="C1950" t="s">
        <v>1475</v>
      </c>
      <c r="D1950" t="s">
        <v>34</v>
      </c>
      <c r="G1950"/>
      <c r="M1950" s="94"/>
    </row>
    <row r="1951" spans="1:13" x14ac:dyDescent="0.2">
      <c r="A1951" s="94">
        <v>8966</v>
      </c>
      <c r="B1951" t="s">
        <v>1961</v>
      </c>
      <c r="C1951" t="s">
        <v>1475</v>
      </c>
      <c r="D1951" t="s">
        <v>34</v>
      </c>
      <c r="G1951"/>
      <c r="M1951" s="94"/>
    </row>
    <row r="1952" spans="1:13" x14ac:dyDescent="0.2">
      <c r="A1952" s="94">
        <v>8967</v>
      </c>
      <c r="B1952" t="s">
        <v>1480</v>
      </c>
      <c r="C1952" t="s">
        <v>1475</v>
      </c>
      <c r="D1952" t="s">
        <v>34</v>
      </c>
      <c r="G1952"/>
      <c r="M1952" s="94"/>
    </row>
    <row r="1953" spans="1:13" x14ac:dyDescent="0.2">
      <c r="A1953" s="94">
        <v>8970</v>
      </c>
      <c r="B1953" t="s">
        <v>1481</v>
      </c>
      <c r="C1953" t="s">
        <v>1475</v>
      </c>
      <c r="D1953" t="s">
        <v>34</v>
      </c>
      <c r="G1953"/>
      <c r="M1953" s="94"/>
    </row>
    <row r="1954" spans="1:13" x14ac:dyDescent="0.2">
      <c r="A1954" s="94">
        <v>8972</v>
      </c>
      <c r="B1954" t="s">
        <v>1963</v>
      </c>
      <c r="C1954" t="s">
        <v>1475</v>
      </c>
      <c r="D1954" t="s">
        <v>34</v>
      </c>
      <c r="G1954"/>
      <c r="M1954" s="94"/>
    </row>
    <row r="1955" spans="1:13" x14ac:dyDescent="0.2">
      <c r="A1955" s="94">
        <v>8983</v>
      </c>
      <c r="B1955" t="s">
        <v>1482</v>
      </c>
      <c r="C1955" t="s">
        <v>1475</v>
      </c>
      <c r="D1955" t="s">
        <v>34</v>
      </c>
      <c r="G1955"/>
      <c r="M1955" s="94"/>
    </row>
    <row r="1956" spans="1:13" x14ac:dyDescent="0.2">
      <c r="A1956" s="94">
        <v>8990</v>
      </c>
      <c r="B1956" t="s">
        <v>1483</v>
      </c>
      <c r="C1956" t="s">
        <v>1475</v>
      </c>
      <c r="D1956" t="s">
        <v>34</v>
      </c>
      <c r="G1956"/>
      <c r="M1956" s="94"/>
    </row>
    <row r="1957" spans="1:13" x14ac:dyDescent="0.2">
      <c r="A1957" s="94">
        <v>8992</v>
      </c>
      <c r="B1957" t="s">
        <v>1484</v>
      </c>
      <c r="C1957" t="s">
        <v>1475</v>
      </c>
      <c r="D1957" t="s">
        <v>34</v>
      </c>
      <c r="G1957"/>
      <c r="M1957" s="94"/>
    </row>
    <row r="1958" spans="1:13" x14ac:dyDescent="0.2">
      <c r="A1958" s="94">
        <v>8993</v>
      </c>
      <c r="B1958" t="s">
        <v>1485</v>
      </c>
      <c r="C1958" t="s">
        <v>1475</v>
      </c>
      <c r="D1958" t="s">
        <v>34</v>
      </c>
      <c r="G1958"/>
      <c r="M1958" s="94"/>
    </row>
    <row r="1959" spans="1:13" x14ac:dyDescent="0.2">
      <c r="A1959" s="94">
        <v>9020</v>
      </c>
      <c r="B1959" t="s">
        <v>2047</v>
      </c>
      <c r="C1959" t="s">
        <v>2195</v>
      </c>
      <c r="D1959" t="s">
        <v>33</v>
      </c>
      <c r="G1959"/>
      <c r="M1959" s="94"/>
    </row>
    <row r="1960" spans="1:13" x14ac:dyDescent="0.2">
      <c r="A1960" s="94">
        <v>9062</v>
      </c>
      <c r="B1960" t="s">
        <v>1487</v>
      </c>
      <c r="C1960" t="s">
        <v>1644</v>
      </c>
      <c r="D1960" t="s">
        <v>33</v>
      </c>
      <c r="G1960"/>
      <c r="M1960" s="94"/>
    </row>
    <row r="1961" spans="1:13" x14ac:dyDescent="0.2">
      <c r="A1961" s="94">
        <v>9063</v>
      </c>
      <c r="B1961" t="s">
        <v>1488</v>
      </c>
      <c r="C1961" t="s">
        <v>1644</v>
      </c>
      <c r="D1961" t="s">
        <v>33</v>
      </c>
      <c r="G1961"/>
      <c r="M1961" s="94"/>
    </row>
    <row r="1962" spans="1:13" x14ac:dyDescent="0.2">
      <c r="A1962" s="94">
        <v>9064</v>
      </c>
      <c r="B1962" t="s">
        <v>1648</v>
      </c>
      <c r="C1962" t="s">
        <v>1644</v>
      </c>
      <c r="D1962" t="s">
        <v>33</v>
      </c>
      <c r="G1962"/>
      <c r="M1962" s="94"/>
    </row>
    <row r="1963" spans="1:13" x14ac:dyDescent="0.2">
      <c r="A1963" s="94">
        <v>9065</v>
      </c>
      <c r="B1963" t="s">
        <v>1645</v>
      </c>
      <c r="C1963" t="s">
        <v>1644</v>
      </c>
      <c r="D1963" t="s">
        <v>33</v>
      </c>
      <c r="G1963"/>
      <c r="M1963" s="94"/>
    </row>
    <row r="1964" spans="1:13" x14ac:dyDescent="0.2">
      <c r="A1964" s="94">
        <v>9071</v>
      </c>
      <c r="B1964" t="s">
        <v>1489</v>
      </c>
      <c r="C1964" t="s">
        <v>1644</v>
      </c>
      <c r="D1964" t="s">
        <v>33</v>
      </c>
      <c r="G1964"/>
      <c r="M1964" s="94"/>
    </row>
    <row r="1965" spans="1:13" x14ac:dyDescent="0.2">
      <c r="A1965" s="94">
        <v>9072</v>
      </c>
      <c r="B1965" t="s">
        <v>1490</v>
      </c>
      <c r="C1965" t="s">
        <v>1644</v>
      </c>
      <c r="D1965" t="s">
        <v>33</v>
      </c>
      <c r="G1965"/>
      <c r="M1965" s="94"/>
    </row>
    <row r="1966" spans="1:13" x14ac:dyDescent="0.2">
      <c r="A1966" s="94">
        <v>9074</v>
      </c>
      <c r="B1966" t="s">
        <v>1646</v>
      </c>
      <c r="C1966" t="s">
        <v>1644</v>
      </c>
      <c r="D1966" t="s">
        <v>33</v>
      </c>
      <c r="G1966"/>
      <c r="M1966" s="94"/>
    </row>
    <row r="1967" spans="1:13" x14ac:dyDescent="0.2">
      <c r="A1967" s="94">
        <v>9081</v>
      </c>
      <c r="B1967" t="s">
        <v>1491</v>
      </c>
      <c r="C1967" t="s">
        <v>1644</v>
      </c>
      <c r="D1967" t="s">
        <v>33</v>
      </c>
      <c r="G1967"/>
      <c r="M1967" s="94"/>
    </row>
    <row r="1968" spans="1:13" x14ac:dyDescent="0.2">
      <c r="A1968" s="94">
        <v>9100</v>
      </c>
      <c r="B1968" t="s">
        <v>1492</v>
      </c>
      <c r="C1968" t="s">
        <v>1492</v>
      </c>
      <c r="D1968" t="s">
        <v>33</v>
      </c>
      <c r="G1968"/>
      <c r="M1968" s="94"/>
    </row>
    <row r="1969" spans="1:13" x14ac:dyDescent="0.2">
      <c r="A1969" s="94">
        <v>9103</v>
      </c>
      <c r="B1969" t="s">
        <v>1493</v>
      </c>
      <c r="C1969" t="s">
        <v>1492</v>
      </c>
      <c r="D1969" t="s">
        <v>33</v>
      </c>
      <c r="G1969"/>
      <c r="M1969" s="94"/>
    </row>
    <row r="1970" spans="1:13" x14ac:dyDescent="0.2">
      <c r="A1970" s="94">
        <v>9112</v>
      </c>
      <c r="B1970" t="s">
        <v>1494</v>
      </c>
      <c r="C1970" t="s">
        <v>1492</v>
      </c>
      <c r="D1970" t="s">
        <v>33</v>
      </c>
      <c r="G1970"/>
      <c r="M1970" s="94"/>
    </row>
    <row r="1971" spans="1:13" x14ac:dyDescent="0.2">
      <c r="A1971" s="94">
        <v>9113</v>
      </c>
      <c r="B1971" t="s">
        <v>1495</v>
      </c>
      <c r="C1971" t="s">
        <v>1492</v>
      </c>
      <c r="D1971" t="s">
        <v>33</v>
      </c>
      <c r="G1971"/>
      <c r="M1971" s="94"/>
    </row>
    <row r="1972" spans="1:13" x14ac:dyDescent="0.2">
      <c r="A1972" s="94">
        <v>9122</v>
      </c>
      <c r="B1972" t="s">
        <v>2063</v>
      </c>
      <c r="C1972" t="s">
        <v>1492</v>
      </c>
      <c r="D1972" t="s">
        <v>33</v>
      </c>
      <c r="G1972"/>
      <c r="M1972" s="94"/>
    </row>
    <row r="1973" spans="1:13" x14ac:dyDescent="0.2">
      <c r="A1973" s="94">
        <v>9130</v>
      </c>
      <c r="B1973" t="s">
        <v>1496</v>
      </c>
      <c r="C1973" t="s">
        <v>1644</v>
      </c>
      <c r="D1973" t="s">
        <v>33</v>
      </c>
      <c r="G1973"/>
      <c r="M1973" s="94"/>
    </row>
    <row r="1974" spans="1:13" x14ac:dyDescent="0.2">
      <c r="A1974" s="94">
        <v>9131</v>
      </c>
      <c r="B1974" t="s">
        <v>1497</v>
      </c>
      <c r="C1974" t="s">
        <v>1644</v>
      </c>
      <c r="D1974" t="s">
        <v>33</v>
      </c>
      <c r="G1974"/>
      <c r="M1974" s="94"/>
    </row>
    <row r="1975" spans="1:13" x14ac:dyDescent="0.2">
      <c r="A1975" s="94">
        <v>9132</v>
      </c>
      <c r="B1975" t="s">
        <v>1498</v>
      </c>
      <c r="C1975" t="s">
        <v>1492</v>
      </c>
      <c r="D1975" t="s">
        <v>33</v>
      </c>
      <c r="G1975"/>
      <c r="M1975" s="94"/>
    </row>
    <row r="1976" spans="1:13" x14ac:dyDescent="0.2">
      <c r="A1976" s="94">
        <v>9133</v>
      </c>
      <c r="B1976" t="s">
        <v>1499</v>
      </c>
      <c r="C1976" t="s">
        <v>1492</v>
      </c>
      <c r="D1976" t="s">
        <v>33</v>
      </c>
      <c r="G1976"/>
      <c r="M1976" s="94"/>
    </row>
    <row r="1977" spans="1:13" x14ac:dyDescent="0.2">
      <c r="A1977" s="94">
        <v>9135</v>
      </c>
      <c r="B1977" t="s">
        <v>1664</v>
      </c>
      <c r="C1977" t="s">
        <v>1492</v>
      </c>
      <c r="D1977" t="s">
        <v>33</v>
      </c>
      <c r="G1977"/>
      <c r="M1977" s="94"/>
    </row>
    <row r="1978" spans="1:13" x14ac:dyDescent="0.2">
      <c r="A1978" s="94">
        <v>9141</v>
      </c>
      <c r="B1978" t="s">
        <v>1500</v>
      </c>
      <c r="C1978" t="s">
        <v>1492</v>
      </c>
      <c r="D1978" t="s">
        <v>33</v>
      </c>
      <c r="G1978"/>
      <c r="M1978" s="94"/>
    </row>
    <row r="1979" spans="1:13" x14ac:dyDescent="0.2">
      <c r="A1979" s="94">
        <v>9142</v>
      </c>
      <c r="B1979" t="s">
        <v>1501</v>
      </c>
      <c r="C1979" t="s">
        <v>1492</v>
      </c>
      <c r="D1979" t="s">
        <v>33</v>
      </c>
      <c r="G1979"/>
      <c r="M1979" s="94"/>
    </row>
    <row r="1980" spans="1:13" x14ac:dyDescent="0.2">
      <c r="A1980" s="94">
        <v>9143</v>
      </c>
      <c r="B1980" t="s">
        <v>1665</v>
      </c>
      <c r="C1980" t="s">
        <v>1492</v>
      </c>
      <c r="D1980" t="s">
        <v>33</v>
      </c>
      <c r="G1980"/>
      <c r="M1980" s="94"/>
    </row>
    <row r="1981" spans="1:13" x14ac:dyDescent="0.2">
      <c r="A1981" s="94">
        <v>9150</v>
      </c>
      <c r="B1981" t="s">
        <v>1502</v>
      </c>
      <c r="C1981" t="s">
        <v>1492</v>
      </c>
      <c r="D1981" t="s">
        <v>33</v>
      </c>
      <c r="G1981"/>
      <c r="M1981" s="94"/>
    </row>
    <row r="1982" spans="1:13" x14ac:dyDescent="0.2">
      <c r="A1982" s="94">
        <v>9155</v>
      </c>
      <c r="B1982" t="s">
        <v>229</v>
      </c>
      <c r="C1982" t="s">
        <v>1492</v>
      </c>
      <c r="D1982" t="s">
        <v>33</v>
      </c>
      <c r="G1982"/>
      <c r="M1982" s="94"/>
    </row>
    <row r="1983" spans="1:13" x14ac:dyDescent="0.2">
      <c r="A1983" s="94">
        <v>9161</v>
      </c>
      <c r="B1983" t="s">
        <v>1503</v>
      </c>
      <c r="C1983" t="s">
        <v>1644</v>
      </c>
      <c r="D1983" t="s">
        <v>33</v>
      </c>
      <c r="G1983"/>
      <c r="M1983" s="94"/>
    </row>
    <row r="1984" spans="1:13" x14ac:dyDescent="0.2">
      <c r="A1984" s="94">
        <v>9170</v>
      </c>
      <c r="B1984" t="s">
        <v>1504</v>
      </c>
      <c r="C1984" t="s">
        <v>1644</v>
      </c>
      <c r="D1984" t="s">
        <v>33</v>
      </c>
      <c r="G1984"/>
      <c r="M1984" s="94"/>
    </row>
    <row r="1985" spans="1:13" x14ac:dyDescent="0.2">
      <c r="A1985" s="94">
        <v>9170</v>
      </c>
      <c r="B1985" t="s">
        <v>1647</v>
      </c>
      <c r="C1985" t="s">
        <v>1644</v>
      </c>
      <c r="D1985" t="s">
        <v>33</v>
      </c>
      <c r="G1985"/>
      <c r="M1985" s="94"/>
    </row>
    <row r="1986" spans="1:13" x14ac:dyDescent="0.2">
      <c r="A1986" s="94">
        <v>9173</v>
      </c>
      <c r="B1986" t="s">
        <v>2050</v>
      </c>
      <c r="C1986" t="s">
        <v>1644</v>
      </c>
      <c r="D1986" t="s">
        <v>33</v>
      </c>
      <c r="G1986"/>
      <c r="M1986" s="94"/>
    </row>
    <row r="1987" spans="1:13" x14ac:dyDescent="0.2">
      <c r="A1987" s="94">
        <v>9181</v>
      </c>
      <c r="B1987" t="s">
        <v>1505</v>
      </c>
      <c r="C1987" t="s">
        <v>1644</v>
      </c>
      <c r="D1987" t="s">
        <v>33</v>
      </c>
      <c r="G1987"/>
      <c r="M1987" s="94"/>
    </row>
    <row r="1988" spans="1:13" x14ac:dyDescent="0.2">
      <c r="A1988" s="94">
        <v>9184</v>
      </c>
      <c r="B1988" t="s">
        <v>2061</v>
      </c>
      <c r="C1988" t="s">
        <v>1661</v>
      </c>
      <c r="D1988" t="s">
        <v>33</v>
      </c>
      <c r="G1988"/>
      <c r="M1988" s="94"/>
    </row>
    <row r="1989" spans="1:13" x14ac:dyDescent="0.2">
      <c r="A1989" s="94">
        <v>9201</v>
      </c>
      <c r="B1989" t="s">
        <v>2049</v>
      </c>
      <c r="C1989" t="s">
        <v>1644</v>
      </c>
      <c r="D1989" t="s">
        <v>33</v>
      </c>
      <c r="G1989"/>
      <c r="M1989" s="94"/>
    </row>
    <row r="1990" spans="1:13" x14ac:dyDescent="0.2">
      <c r="A1990" s="94">
        <v>9210</v>
      </c>
      <c r="B1990" t="s">
        <v>1506</v>
      </c>
      <c r="C1990" t="s">
        <v>1644</v>
      </c>
      <c r="D1990" t="s">
        <v>33</v>
      </c>
      <c r="G1990"/>
      <c r="M1990" s="94"/>
    </row>
    <row r="1991" spans="1:13" x14ac:dyDescent="0.2">
      <c r="A1991" s="94">
        <v>9212</v>
      </c>
      <c r="B1991" t="s">
        <v>1507</v>
      </c>
      <c r="C1991" t="s">
        <v>1644</v>
      </c>
      <c r="D1991" t="s">
        <v>33</v>
      </c>
      <c r="G1991"/>
      <c r="M1991" s="94"/>
    </row>
    <row r="1992" spans="1:13" x14ac:dyDescent="0.2">
      <c r="A1992" s="94">
        <v>9220</v>
      </c>
      <c r="B1992" t="s">
        <v>1508</v>
      </c>
      <c r="C1992" t="s">
        <v>1661</v>
      </c>
      <c r="D1992" t="s">
        <v>33</v>
      </c>
      <c r="G1992"/>
      <c r="M1992" s="94"/>
    </row>
    <row r="1993" spans="1:13" x14ac:dyDescent="0.2">
      <c r="A1993" s="94">
        <v>9232</v>
      </c>
      <c r="B1993" t="s">
        <v>1509</v>
      </c>
      <c r="C1993" t="s">
        <v>1661</v>
      </c>
      <c r="D1993" t="s">
        <v>33</v>
      </c>
      <c r="G1993"/>
      <c r="M1993" s="94"/>
    </row>
    <row r="1994" spans="1:13" x14ac:dyDescent="0.2">
      <c r="A1994" s="94">
        <v>9241</v>
      </c>
      <c r="B1994" t="s">
        <v>1510</v>
      </c>
      <c r="C1994" t="s">
        <v>1661</v>
      </c>
      <c r="D1994" t="s">
        <v>33</v>
      </c>
      <c r="G1994"/>
      <c r="M1994" s="94"/>
    </row>
    <row r="1995" spans="1:13" x14ac:dyDescent="0.2">
      <c r="A1995" s="94">
        <v>9300</v>
      </c>
      <c r="B1995" t="s">
        <v>2054</v>
      </c>
      <c r="C1995" t="s">
        <v>1649</v>
      </c>
      <c r="D1995" t="s">
        <v>33</v>
      </c>
      <c r="G1995"/>
      <c r="M1995" s="94"/>
    </row>
    <row r="1996" spans="1:13" x14ac:dyDescent="0.2">
      <c r="A1996" s="94">
        <v>9311</v>
      </c>
      <c r="B1996" t="s">
        <v>1654</v>
      </c>
      <c r="C1996" t="s">
        <v>1649</v>
      </c>
      <c r="D1996" t="s">
        <v>33</v>
      </c>
      <c r="G1996"/>
      <c r="M1996" s="94"/>
    </row>
    <row r="1997" spans="1:13" x14ac:dyDescent="0.2">
      <c r="A1997" s="94">
        <v>9314</v>
      </c>
      <c r="B1997" t="s">
        <v>2053</v>
      </c>
      <c r="C1997" t="s">
        <v>1649</v>
      </c>
      <c r="D1997" t="s">
        <v>33</v>
      </c>
      <c r="G1997"/>
      <c r="M1997" s="94"/>
    </row>
    <row r="1998" spans="1:13" x14ac:dyDescent="0.2">
      <c r="A1998" s="94">
        <v>9321</v>
      </c>
      <c r="B1998" t="s">
        <v>1511</v>
      </c>
      <c r="C1998" t="s">
        <v>1649</v>
      </c>
      <c r="D1998" t="s">
        <v>33</v>
      </c>
      <c r="G1998"/>
      <c r="M1998" s="94"/>
    </row>
    <row r="1999" spans="1:13" x14ac:dyDescent="0.2">
      <c r="A1999" s="94">
        <v>9322</v>
      </c>
      <c r="B1999" t="s">
        <v>617</v>
      </c>
      <c r="C1999" t="s">
        <v>1649</v>
      </c>
      <c r="D1999" t="s">
        <v>33</v>
      </c>
      <c r="G1999"/>
      <c r="M1999" s="94"/>
    </row>
    <row r="2000" spans="1:13" x14ac:dyDescent="0.2">
      <c r="A2000" s="94">
        <v>9330</v>
      </c>
      <c r="B2000" t="s">
        <v>1650</v>
      </c>
      <c r="C2000" t="s">
        <v>1649</v>
      </c>
      <c r="D2000" t="s">
        <v>33</v>
      </c>
      <c r="G2000"/>
      <c r="M2000" s="94"/>
    </row>
    <row r="2001" spans="1:13" x14ac:dyDescent="0.2">
      <c r="A2001" s="94">
        <v>9330</v>
      </c>
      <c r="B2001" t="s">
        <v>1652</v>
      </c>
      <c r="C2001" t="s">
        <v>1649</v>
      </c>
      <c r="D2001" t="s">
        <v>33</v>
      </c>
      <c r="G2001"/>
      <c r="M2001" s="94"/>
    </row>
    <row r="2002" spans="1:13" x14ac:dyDescent="0.2">
      <c r="A2002" s="94">
        <v>9334</v>
      </c>
      <c r="B2002" t="s">
        <v>1512</v>
      </c>
      <c r="C2002" t="s">
        <v>1649</v>
      </c>
      <c r="D2002" t="s">
        <v>33</v>
      </c>
      <c r="G2002"/>
      <c r="M2002" s="94"/>
    </row>
    <row r="2003" spans="1:13" x14ac:dyDescent="0.2">
      <c r="A2003" s="94">
        <v>9341</v>
      </c>
      <c r="B2003" t="s">
        <v>1513</v>
      </c>
      <c r="C2003" t="s">
        <v>1649</v>
      </c>
      <c r="D2003" t="s">
        <v>33</v>
      </c>
      <c r="G2003"/>
      <c r="M2003" s="94"/>
    </row>
    <row r="2004" spans="1:13" x14ac:dyDescent="0.2">
      <c r="A2004" s="94">
        <v>9342</v>
      </c>
      <c r="B2004" t="s">
        <v>1514</v>
      </c>
      <c r="C2004" t="s">
        <v>1649</v>
      </c>
      <c r="D2004" t="s">
        <v>33</v>
      </c>
      <c r="G2004"/>
      <c r="M2004" s="94"/>
    </row>
    <row r="2005" spans="1:13" x14ac:dyDescent="0.2">
      <c r="A2005" s="94">
        <v>9344</v>
      </c>
      <c r="B2005" t="s">
        <v>1653</v>
      </c>
      <c r="C2005" t="s">
        <v>1649</v>
      </c>
      <c r="D2005" t="s">
        <v>33</v>
      </c>
      <c r="G2005"/>
      <c r="M2005" s="94"/>
    </row>
    <row r="2006" spans="1:13" x14ac:dyDescent="0.2">
      <c r="A2006" s="94">
        <v>9346</v>
      </c>
      <c r="B2006" t="s">
        <v>1515</v>
      </c>
      <c r="C2006" t="s">
        <v>1649</v>
      </c>
      <c r="D2006" t="s">
        <v>33</v>
      </c>
      <c r="G2006"/>
      <c r="M2006" s="94"/>
    </row>
    <row r="2007" spans="1:13" x14ac:dyDescent="0.2">
      <c r="A2007" s="94">
        <v>9360</v>
      </c>
      <c r="B2007" t="s">
        <v>1516</v>
      </c>
      <c r="C2007" t="s">
        <v>1649</v>
      </c>
      <c r="D2007" t="s">
        <v>33</v>
      </c>
      <c r="G2007"/>
      <c r="M2007" s="94"/>
    </row>
    <row r="2008" spans="1:13" x14ac:dyDescent="0.2">
      <c r="A2008" s="94">
        <v>9363</v>
      </c>
      <c r="B2008" t="s">
        <v>1517</v>
      </c>
      <c r="C2008" t="s">
        <v>1649</v>
      </c>
      <c r="D2008" t="s">
        <v>33</v>
      </c>
      <c r="G2008"/>
      <c r="M2008" s="94"/>
    </row>
    <row r="2009" spans="1:13" x14ac:dyDescent="0.2">
      <c r="A2009" s="94">
        <v>9371</v>
      </c>
      <c r="B2009" t="s">
        <v>1518</v>
      </c>
      <c r="C2009" t="s">
        <v>1649</v>
      </c>
      <c r="D2009" t="s">
        <v>33</v>
      </c>
      <c r="G2009"/>
      <c r="M2009" s="94"/>
    </row>
    <row r="2010" spans="1:13" x14ac:dyDescent="0.2">
      <c r="A2010" s="94">
        <v>9372</v>
      </c>
      <c r="B2010" t="s">
        <v>1519</v>
      </c>
      <c r="C2010" t="s">
        <v>1649</v>
      </c>
      <c r="D2010" t="s">
        <v>33</v>
      </c>
      <c r="G2010"/>
      <c r="M2010" s="94"/>
    </row>
    <row r="2011" spans="1:13" x14ac:dyDescent="0.2">
      <c r="A2011" s="94">
        <v>9373</v>
      </c>
      <c r="B2011" t="s">
        <v>2052</v>
      </c>
      <c r="C2011" t="s">
        <v>1649</v>
      </c>
      <c r="D2011" t="s">
        <v>33</v>
      </c>
      <c r="G2011"/>
      <c r="M2011" s="94"/>
    </row>
    <row r="2012" spans="1:13" x14ac:dyDescent="0.2">
      <c r="A2012" s="94">
        <v>9375</v>
      </c>
      <c r="B2012" t="s">
        <v>1520</v>
      </c>
      <c r="C2012" t="s">
        <v>1649</v>
      </c>
      <c r="D2012" t="s">
        <v>33</v>
      </c>
      <c r="G2012"/>
      <c r="M2012" s="94"/>
    </row>
    <row r="2013" spans="1:13" x14ac:dyDescent="0.2">
      <c r="A2013" s="94">
        <v>9400</v>
      </c>
      <c r="B2013" t="s">
        <v>1521</v>
      </c>
      <c r="C2013" t="s">
        <v>1521</v>
      </c>
      <c r="D2013" t="s">
        <v>33</v>
      </c>
      <c r="G2013"/>
      <c r="M2013" s="94"/>
    </row>
    <row r="2014" spans="1:13" x14ac:dyDescent="0.2">
      <c r="A2014" s="94">
        <v>9413</v>
      </c>
      <c r="B2014" t="s">
        <v>2064</v>
      </c>
      <c r="C2014" t="s">
        <v>1521</v>
      </c>
      <c r="D2014" t="s">
        <v>33</v>
      </c>
      <c r="G2014"/>
      <c r="M2014" s="94"/>
    </row>
    <row r="2015" spans="1:13" x14ac:dyDescent="0.2">
      <c r="A2015" s="94">
        <v>9423</v>
      </c>
      <c r="B2015" t="s">
        <v>2066</v>
      </c>
      <c r="C2015" t="s">
        <v>1521</v>
      </c>
      <c r="D2015" t="s">
        <v>33</v>
      </c>
      <c r="G2015"/>
      <c r="M2015" s="94"/>
    </row>
    <row r="2016" spans="1:13" x14ac:dyDescent="0.2">
      <c r="A2016" s="94">
        <v>9433</v>
      </c>
      <c r="B2016" t="s">
        <v>2065</v>
      </c>
      <c r="C2016" t="s">
        <v>1521</v>
      </c>
      <c r="D2016" t="s">
        <v>33</v>
      </c>
      <c r="G2016"/>
      <c r="M2016" s="94"/>
    </row>
    <row r="2017" spans="1:13" x14ac:dyDescent="0.2">
      <c r="A2017" s="94">
        <v>9451</v>
      </c>
      <c r="B2017" t="s">
        <v>1522</v>
      </c>
      <c r="C2017" t="s">
        <v>1521</v>
      </c>
      <c r="D2017" t="s">
        <v>33</v>
      </c>
      <c r="G2017"/>
      <c r="M2017" s="94"/>
    </row>
    <row r="2018" spans="1:13" x14ac:dyDescent="0.2">
      <c r="A2018" s="94">
        <v>9462</v>
      </c>
      <c r="B2018" t="s">
        <v>1523</v>
      </c>
      <c r="C2018" t="s">
        <v>1521</v>
      </c>
      <c r="D2018" t="s">
        <v>33</v>
      </c>
      <c r="G2018"/>
      <c r="M2018" s="94"/>
    </row>
    <row r="2019" spans="1:13" x14ac:dyDescent="0.2">
      <c r="A2019" s="94">
        <v>9463</v>
      </c>
      <c r="B2019" t="s">
        <v>1524</v>
      </c>
      <c r="C2019" t="s">
        <v>1521</v>
      </c>
      <c r="D2019" t="s">
        <v>33</v>
      </c>
      <c r="G2019"/>
      <c r="M2019" s="94"/>
    </row>
    <row r="2020" spans="1:13" x14ac:dyDescent="0.2">
      <c r="A2020" s="94">
        <v>9470</v>
      </c>
      <c r="B2020" t="s">
        <v>2067</v>
      </c>
      <c r="C2020" t="s">
        <v>1521</v>
      </c>
      <c r="D2020" t="s">
        <v>33</v>
      </c>
      <c r="G2020"/>
      <c r="M2020" s="94"/>
    </row>
    <row r="2021" spans="1:13" x14ac:dyDescent="0.2">
      <c r="A2021" s="94">
        <v>9473</v>
      </c>
      <c r="B2021" t="s">
        <v>1525</v>
      </c>
      <c r="C2021" t="s">
        <v>1521</v>
      </c>
      <c r="D2021" t="s">
        <v>33</v>
      </c>
      <c r="G2021"/>
      <c r="M2021" s="94"/>
    </row>
    <row r="2022" spans="1:13" x14ac:dyDescent="0.2">
      <c r="A2022" s="94">
        <v>9500</v>
      </c>
      <c r="B2022" t="s">
        <v>1486</v>
      </c>
      <c r="C2022" t="s">
        <v>2196</v>
      </c>
      <c r="D2022" t="s">
        <v>33</v>
      </c>
      <c r="G2022"/>
      <c r="M2022" s="94"/>
    </row>
    <row r="2023" spans="1:13" x14ac:dyDescent="0.2">
      <c r="A2023" s="94">
        <v>9521</v>
      </c>
      <c r="B2023" t="s">
        <v>2062</v>
      </c>
      <c r="C2023" t="s">
        <v>1661</v>
      </c>
      <c r="D2023" t="s">
        <v>33</v>
      </c>
      <c r="G2023"/>
      <c r="M2023" s="94"/>
    </row>
    <row r="2024" spans="1:13" x14ac:dyDescent="0.2">
      <c r="A2024" s="94">
        <v>9530</v>
      </c>
      <c r="B2024" t="s">
        <v>1526</v>
      </c>
      <c r="C2024" t="s">
        <v>1661</v>
      </c>
      <c r="D2024" t="s">
        <v>33</v>
      </c>
      <c r="G2024"/>
      <c r="M2024" s="94"/>
    </row>
    <row r="2025" spans="1:13" x14ac:dyDescent="0.2">
      <c r="A2025" s="94">
        <v>9535</v>
      </c>
      <c r="B2025" t="s">
        <v>2051</v>
      </c>
      <c r="C2025" t="s">
        <v>1644</v>
      </c>
      <c r="D2025" t="s">
        <v>33</v>
      </c>
      <c r="G2025"/>
      <c r="M2025" s="94"/>
    </row>
    <row r="2026" spans="1:13" x14ac:dyDescent="0.2">
      <c r="A2026" s="94">
        <v>9542</v>
      </c>
      <c r="B2026" t="s">
        <v>2059</v>
      </c>
      <c r="C2026" t="s">
        <v>1661</v>
      </c>
      <c r="D2026" t="s">
        <v>33</v>
      </c>
      <c r="G2026"/>
      <c r="M2026" s="94"/>
    </row>
    <row r="2027" spans="1:13" x14ac:dyDescent="0.2">
      <c r="A2027" s="94">
        <v>9543</v>
      </c>
      <c r="B2027" t="s">
        <v>1527</v>
      </c>
      <c r="C2027" t="s">
        <v>1661</v>
      </c>
      <c r="D2027" t="s">
        <v>33</v>
      </c>
      <c r="G2027"/>
      <c r="M2027" s="94"/>
    </row>
    <row r="2028" spans="1:13" x14ac:dyDescent="0.2">
      <c r="A2028" s="94">
        <v>9544</v>
      </c>
      <c r="B2028" t="s">
        <v>1528</v>
      </c>
      <c r="C2028" t="s">
        <v>1661</v>
      </c>
      <c r="D2028" t="s">
        <v>33</v>
      </c>
      <c r="G2028"/>
      <c r="M2028" s="94"/>
    </row>
    <row r="2029" spans="1:13" x14ac:dyDescent="0.2">
      <c r="A2029" s="94">
        <v>9545</v>
      </c>
      <c r="B2029" t="s">
        <v>1529</v>
      </c>
      <c r="C2029" t="s">
        <v>1557</v>
      </c>
      <c r="D2029" t="s">
        <v>33</v>
      </c>
      <c r="G2029"/>
      <c r="M2029" s="94"/>
    </row>
    <row r="2030" spans="1:13" x14ac:dyDescent="0.2">
      <c r="A2030" s="94">
        <v>9546</v>
      </c>
      <c r="B2030" t="s">
        <v>1530</v>
      </c>
      <c r="C2030" t="s">
        <v>1557</v>
      </c>
      <c r="D2030" t="s">
        <v>33</v>
      </c>
      <c r="G2030"/>
      <c r="M2030" s="94"/>
    </row>
    <row r="2031" spans="1:13" x14ac:dyDescent="0.2">
      <c r="A2031" s="94">
        <v>9551</v>
      </c>
      <c r="B2031" t="s">
        <v>1531</v>
      </c>
      <c r="C2031" t="s">
        <v>1666</v>
      </c>
      <c r="D2031" t="s">
        <v>33</v>
      </c>
      <c r="G2031"/>
      <c r="M2031" s="94"/>
    </row>
    <row r="2032" spans="1:13" x14ac:dyDescent="0.2">
      <c r="A2032" s="94">
        <v>9554</v>
      </c>
      <c r="B2032" t="s">
        <v>2068</v>
      </c>
      <c r="C2032" t="s">
        <v>1666</v>
      </c>
      <c r="D2032" t="s">
        <v>33</v>
      </c>
      <c r="G2032"/>
      <c r="M2032" s="94"/>
    </row>
    <row r="2033" spans="1:13" x14ac:dyDescent="0.2">
      <c r="A2033" s="94">
        <v>9555</v>
      </c>
      <c r="B2033" t="s">
        <v>1532</v>
      </c>
      <c r="C2033" t="s">
        <v>1666</v>
      </c>
      <c r="D2033" t="s">
        <v>33</v>
      </c>
      <c r="G2033"/>
      <c r="M2033" s="94"/>
    </row>
    <row r="2034" spans="1:13" x14ac:dyDescent="0.2">
      <c r="A2034" s="94">
        <v>9556</v>
      </c>
      <c r="B2034" t="s">
        <v>1533</v>
      </c>
      <c r="C2034" t="s">
        <v>1649</v>
      </c>
      <c r="D2034" t="s">
        <v>33</v>
      </c>
      <c r="G2034"/>
      <c r="M2034" s="94"/>
    </row>
    <row r="2035" spans="1:13" x14ac:dyDescent="0.2">
      <c r="A2035" s="94">
        <v>9560</v>
      </c>
      <c r="B2035" t="s">
        <v>1534</v>
      </c>
      <c r="C2035" t="s">
        <v>1666</v>
      </c>
      <c r="D2035" t="s">
        <v>33</v>
      </c>
      <c r="G2035"/>
      <c r="M2035" s="94"/>
    </row>
    <row r="2036" spans="1:13" x14ac:dyDescent="0.2">
      <c r="A2036" s="94">
        <v>9560</v>
      </c>
      <c r="B2036" t="s">
        <v>1669</v>
      </c>
      <c r="C2036" t="s">
        <v>1666</v>
      </c>
      <c r="D2036" t="s">
        <v>33</v>
      </c>
      <c r="G2036"/>
      <c r="M2036" s="94"/>
    </row>
    <row r="2037" spans="1:13" x14ac:dyDescent="0.2">
      <c r="A2037" s="94">
        <v>9562</v>
      </c>
      <c r="B2037" t="s">
        <v>1535</v>
      </c>
      <c r="C2037" t="s">
        <v>1666</v>
      </c>
      <c r="D2037" t="s">
        <v>33</v>
      </c>
      <c r="G2037"/>
      <c r="M2037" s="94"/>
    </row>
    <row r="2038" spans="1:13" x14ac:dyDescent="0.2">
      <c r="A2038" s="94">
        <v>9563</v>
      </c>
      <c r="B2038" t="s">
        <v>1536</v>
      </c>
      <c r="C2038" t="s">
        <v>1666</v>
      </c>
      <c r="D2038" t="s">
        <v>33</v>
      </c>
      <c r="G2038"/>
      <c r="M2038" s="94"/>
    </row>
    <row r="2039" spans="1:13" x14ac:dyDescent="0.2">
      <c r="A2039" s="94">
        <v>9565</v>
      </c>
      <c r="B2039" t="s">
        <v>1668</v>
      </c>
      <c r="C2039" t="s">
        <v>1666</v>
      </c>
      <c r="D2039" t="s">
        <v>33</v>
      </c>
      <c r="G2039"/>
      <c r="M2039" s="94"/>
    </row>
    <row r="2040" spans="1:13" x14ac:dyDescent="0.2">
      <c r="A2040" s="94">
        <v>9570</v>
      </c>
      <c r="B2040" t="s">
        <v>1537</v>
      </c>
      <c r="C2040" t="s">
        <v>1666</v>
      </c>
      <c r="D2040" t="s">
        <v>33</v>
      </c>
      <c r="G2040"/>
      <c r="M2040" s="94"/>
    </row>
    <row r="2041" spans="1:13" x14ac:dyDescent="0.2">
      <c r="A2041" s="94">
        <v>9571</v>
      </c>
      <c r="B2041" t="s">
        <v>1667</v>
      </c>
      <c r="C2041" t="s">
        <v>1666</v>
      </c>
      <c r="D2041" t="s">
        <v>33</v>
      </c>
      <c r="G2041"/>
      <c r="M2041" s="94"/>
    </row>
    <row r="2042" spans="1:13" x14ac:dyDescent="0.2">
      <c r="A2042" s="94">
        <v>9572</v>
      </c>
      <c r="B2042" t="s">
        <v>1651</v>
      </c>
      <c r="C2042" t="s">
        <v>1649</v>
      </c>
      <c r="D2042" t="s">
        <v>33</v>
      </c>
      <c r="G2042"/>
      <c r="M2042" s="94"/>
    </row>
    <row r="2043" spans="1:13" x14ac:dyDescent="0.2">
      <c r="A2043" s="94">
        <v>9584</v>
      </c>
      <c r="B2043" t="s">
        <v>2060</v>
      </c>
      <c r="C2043" t="s">
        <v>1661</v>
      </c>
      <c r="D2043" t="s">
        <v>33</v>
      </c>
      <c r="G2043"/>
      <c r="M2043" s="94"/>
    </row>
    <row r="2044" spans="1:13" x14ac:dyDescent="0.2">
      <c r="A2044" s="94">
        <v>9601</v>
      </c>
      <c r="B2044" t="s">
        <v>1538</v>
      </c>
      <c r="C2044" t="s">
        <v>1661</v>
      </c>
      <c r="D2044" t="s">
        <v>33</v>
      </c>
      <c r="G2044"/>
      <c r="M2044" s="94"/>
    </row>
    <row r="2045" spans="1:13" x14ac:dyDescent="0.2">
      <c r="A2045" s="94">
        <v>9611</v>
      </c>
      <c r="B2045" t="s">
        <v>1663</v>
      </c>
      <c r="C2045" t="s">
        <v>1661</v>
      </c>
      <c r="D2045" t="s">
        <v>33</v>
      </c>
      <c r="G2045"/>
      <c r="M2045" s="94"/>
    </row>
    <row r="2046" spans="1:13" x14ac:dyDescent="0.2">
      <c r="A2046" s="94">
        <v>9613</v>
      </c>
      <c r="B2046" t="s">
        <v>1539</v>
      </c>
      <c r="C2046" t="s">
        <v>1661</v>
      </c>
      <c r="D2046" t="s">
        <v>33</v>
      </c>
      <c r="G2046"/>
      <c r="M2046" s="94"/>
    </row>
    <row r="2047" spans="1:13" x14ac:dyDescent="0.2">
      <c r="A2047" s="94">
        <v>9613</v>
      </c>
      <c r="B2047" t="s">
        <v>1662</v>
      </c>
      <c r="C2047" t="s">
        <v>1661</v>
      </c>
      <c r="D2047" t="s">
        <v>33</v>
      </c>
      <c r="G2047"/>
      <c r="M2047" s="94"/>
    </row>
    <row r="2048" spans="1:13" x14ac:dyDescent="0.2">
      <c r="A2048" s="94">
        <v>9620</v>
      </c>
      <c r="B2048" t="s">
        <v>1641</v>
      </c>
      <c r="C2048" t="s">
        <v>1540</v>
      </c>
      <c r="D2048" t="s">
        <v>33</v>
      </c>
      <c r="G2048"/>
      <c r="M2048" s="94"/>
    </row>
    <row r="2049" spans="1:13" x14ac:dyDescent="0.2">
      <c r="A2049" s="94">
        <v>9622</v>
      </c>
      <c r="B2049" t="s">
        <v>1642</v>
      </c>
      <c r="C2049" t="s">
        <v>1540</v>
      </c>
      <c r="D2049" t="s">
        <v>33</v>
      </c>
      <c r="G2049"/>
      <c r="M2049" s="94"/>
    </row>
    <row r="2050" spans="1:13" x14ac:dyDescent="0.2">
      <c r="A2050" s="94">
        <v>9623</v>
      </c>
      <c r="B2050" t="s">
        <v>2048</v>
      </c>
      <c r="C2050" t="s">
        <v>1540</v>
      </c>
      <c r="D2050" t="s">
        <v>33</v>
      </c>
      <c r="G2050"/>
      <c r="M2050" s="94"/>
    </row>
    <row r="2051" spans="1:13" x14ac:dyDescent="0.2">
      <c r="A2051" s="94">
        <v>9632</v>
      </c>
      <c r="B2051" t="s">
        <v>1541</v>
      </c>
      <c r="C2051" t="s">
        <v>1540</v>
      </c>
      <c r="D2051" t="s">
        <v>33</v>
      </c>
      <c r="G2051"/>
      <c r="M2051" s="94"/>
    </row>
    <row r="2052" spans="1:13" x14ac:dyDescent="0.2">
      <c r="A2052" s="94">
        <v>9635</v>
      </c>
      <c r="B2052" t="s">
        <v>1542</v>
      </c>
      <c r="C2052" t="s">
        <v>1540</v>
      </c>
      <c r="D2052" t="s">
        <v>33</v>
      </c>
      <c r="G2052"/>
      <c r="M2052" s="94"/>
    </row>
    <row r="2053" spans="1:13" x14ac:dyDescent="0.2">
      <c r="A2053" s="94">
        <v>9640</v>
      </c>
      <c r="B2053" t="s">
        <v>1543</v>
      </c>
      <c r="C2053" t="s">
        <v>1540</v>
      </c>
      <c r="D2053" t="s">
        <v>33</v>
      </c>
      <c r="G2053"/>
      <c r="M2053" s="94"/>
    </row>
    <row r="2054" spans="1:13" x14ac:dyDescent="0.2">
      <c r="A2054" s="94">
        <v>9653</v>
      </c>
      <c r="B2054" t="s">
        <v>1643</v>
      </c>
      <c r="C2054" t="s">
        <v>1540</v>
      </c>
      <c r="D2054" t="s">
        <v>33</v>
      </c>
      <c r="G2054"/>
      <c r="M2054" s="94"/>
    </row>
    <row r="2055" spans="1:13" x14ac:dyDescent="0.2">
      <c r="A2055" s="94">
        <v>9702</v>
      </c>
      <c r="B2055" t="s">
        <v>1544</v>
      </c>
      <c r="C2055" t="s">
        <v>1661</v>
      </c>
      <c r="D2055" t="s">
        <v>33</v>
      </c>
      <c r="G2055"/>
      <c r="M2055" s="94"/>
    </row>
    <row r="2056" spans="1:13" x14ac:dyDescent="0.2">
      <c r="A2056" s="94">
        <v>9711</v>
      </c>
      <c r="B2056" t="s">
        <v>1545</v>
      </c>
      <c r="C2056" t="s">
        <v>1661</v>
      </c>
      <c r="D2056" t="s">
        <v>33</v>
      </c>
      <c r="G2056"/>
      <c r="M2056" s="94"/>
    </row>
    <row r="2057" spans="1:13" x14ac:dyDescent="0.2">
      <c r="A2057" s="94">
        <v>9712</v>
      </c>
      <c r="B2057" t="s">
        <v>1546</v>
      </c>
      <c r="C2057" t="s">
        <v>1661</v>
      </c>
      <c r="D2057" t="s">
        <v>33</v>
      </c>
      <c r="G2057"/>
      <c r="M2057" s="94"/>
    </row>
    <row r="2058" spans="1:13" x14ac:dyDescent="0.2">
      <c r="A2058" s="94">
        <v>9713</v>
      </c>
      <c r="B2058" t="s">
        <v>1547</v>
      </c>
      <c r="C2058" t="s">
        <v>1661</v>
      </c>
      <c r="D2058" t="s">
        <v>33</v>
      </c>
      <c r="G2058"/>
      <c r="M2058" s="94"/>
    </row>
    <row r="2059" spans="1:13" x14ac:dyDescent="0.2">
      <c r="A2059" s="94">
        <v>9721</v>
      </c>
      <c r="B2059" t="s">
        <v>1548</v>
      </c>
      <c r="C2059" t="s">
        <v>1661</v>
      </c>
      <c r="D2059" t="s">
        <v>33</v>
      </c>
      <c r="G2059"/>
      <c r="M2059" s="94"/>
    </row>
    <row r="2060" spans="1:13" x14ac:dyDescent="0.2">
      <c r="A2060" s="94">
        <v>9751</v>
      </c>
      <c r="B2060" t="s">
        <v>1549</v>
      </c>
      <c r="C2060" t="s">
        <v>1557</v>
      </c>
      <c r="D2060" t="s">
        <v>33</v>
      </c>
      <c r="G2060"/>
      <c r="M2060" s="94"/>
    </row>
    <row r="2061" spans="1:13" x14ac:dyDescent="0.2">
      <c r="A2061" s="94">
        <v>9753</v>
      </c>
      <c r="B2061" t="s">
        <v>1656</v>
      </c>
      <c r="C2061" t="s">
        <v>1557</v>
      </c>
      <c r="D2061" t="s">
        <v>33</v>
      </c>
      <c r="G2061"/>
      <c r="M2061" s="94"/>
    </row>
    <row r="2062" spans="1:13" x14ac:dyDescent="0.2">
      <c r="A2062" s="94">
        <v>9754</v>
      </c>
      <c r="B2062" t="s">
        <v>1550</v>
      </c>
      <c r="C2062" t="s">
        <v>1557</v>
      </c>
      <c r="D2062" t="s">
        <v>33</v>
      </c>
      <c r="G2062"/>
      <c r="M2062" s="94"/>
    </row>
    <row r="2063" spans="1:13" x14ac:dyDescent="0.2">
      <c r="A2063" s="94">
        <v>9761</v>
      </c>
      <c r="B2063" t="s">
        <v>1551</v>
      </c>
      <c r="C2063" t="s">
        <v>1557</v>
      </c>
      <c r="D2063" t="s">
        <v>33</v>
      </c>
      <c r="G2063"/>
      <c r="M2063" s="94"/>
    </row>
    <row r="2064" spans="1:13" x14ac:dyDescent="0.2">
      <c r="A2064" s="94">
        <v>9762</v>
      </c>
      <c r="B2064" t="s">
        <v>1552</v>
      </c>
      <c r="C2064" t="s">
        <v>1557</v>
      </c>
      <c r="D2064" t="s">
        <v>33</v>
      </c>
      <c r="G2064"/>
      <c r="M2064" s="94"/>
    </row>
    <row r="2065" spans="1:13" x14ac:dyDescent="0.2">
      <c r="A2065" s="94">
        <v>9771</v>
      </c>
      <c r="B2065" t="s">
        <v>1553</v>
      </c>
      <c r="C2065" t="s">
        <v>1557</v>
      </c>
      <c r="D2065" t="s">
        <v>33</v>
      </c>
      <c r="G2065"/>
      <c r="M2065" s="94"/>
    </row>
    <row r="2066" spans="1:13" x14ac:dyDescent="0.2">
      <c r="A2066" s="94">
        <v>9772</v>
      </c>
      <c r="B2066" t="s">
        <v>1655</v>
      </c>
      <c r="C2066" t="s">
        <v>1557</v>
      </c>
      <c r="D2066" t="s">
        <v>33</v>
      </c>
      <c r="G2066"/>
      <c r="M2066" s="94"/>
    </row>
    <row r="2067" spans="1:13" x14ac:dyDescent="0.2">
      <c r="A2067" s="94">
        <v>9773</v>
      </c>
      <c r="B2067" t="s">
        <v>1554</v>
      </c>
      <c r="C2067" t="s">
        <v>1557</v>
      </c>
      <c r="D2067" t="s">
        <v>33</v>
      </c>
      <c r="G2067"/>
      <c r="M2067" s="94"/>
    </row>
    <row r="2068" spans="1:13" x14ac:dyDescent="0.2">
      <c r="A2068" s="94">
        <v>9781</v>
      </c>
      <c r="B2068" t="s">
        <v>1555</v>
      </c>
      <c r="C2068" t="s">
        <v>1557</v>
      </c>
      <c r="D2068" t="s">
        <v>33</v>
      </c>
      <c r="G2068"/>
      <c r="M2068" s="94"/>
    </row>
    <row r="2069" spans="1:13" x14ac:dyDescent="0.2">
      <c r="A2069" s="94">
        <v>9782</v>
      </c>
      <c r="B2069" t="s">
        <v>1556</v>
      </c>
      <c r="C2069" t="s">
        <v>1570</v>
      </c>
      <c r="D2069" t="s">
        <v>28</v>
      </c>
      <c r="G2069"/>
      <c r="M2069" s="94"/>
    </row>
    <row r="2070" spans="1:13" x14ac:dyDescent="0.2">
      <c r="A2070" s="94">
        <v>9800</v>
      </c>
      <c r="B2070" t="s">
        <v>1557</v>
      </c>
      <c r="C2070" t="s">
        <v>1557</v>
      </c>
      <c r="D2070" t="s">
        <v>33</v>
      </c>
      <c r="G2070"/>
      <c r="M2070" s="94"/>
    </row>
    <row r="2071" spans="1:13" x14ac:dyDescent="0.2">
      <c r="A2071" s="94">
        <v>9805</v>
      </c>
      <c r="B2071" t="s">
        <v>1558</v>
      </c>
      <c r="C2071" t="s">
        <v>1557</v>
      </c>
      <c r="D2071" t="s">
        <v>33</v>
      </c>
      <c r="G2071"/>
      <c r="M2071" s="94"/>
    </row>
    <row r="2072" spans="1:13" x14ac:dyDescent="0.2">
      <c r="A2072" s="94">
        <v>9811</v>
      </c>
      <c r="B2072" t="s">
        <v>1559</v>
      </c>
      <c r="C2072" t="s">
        <v>1557</v>
      </c>
      <c r="D2072" t="s">
        <v>33</v>
      </c>
      <c r="G2072"/>
      <c r="M2072" s="94"/>
    </row>
    <row r="2073" spans="1:13" x14ac:dyDescent="0.2">
      <c r="A2073" s="94">
        <v>9813</v>
      </c>
      <c r="B2073" t="s">
        <v>1659</v>
      </c>
      <c r="C2073" t="s">
        <v>1557</v>
      </c>
      <c r="D2073" t="s">
        <v>33</v>
      </c>
      <c r="G2073"/>
      <c r="M2073" s="94"/>
    </row>
    <row r="2074" spans="1:13" x14ac:dyDescent="0.2">
      <c r="A2074" s="94">
        <v>9814</v>
      </c>
      <c r="B2074" t="s">
        <v>408</v>
      </c>
      <c r="C2074" t="s">
        <v>1557</v>
      </c>
      <c r="D2074" t="s">
        <v>33</v>
      </c>
      <c r="G2074"/>
      <c r="M2074" s="94"/>
    </row>
    <row r="2075" spans="1:13" x14ac:dyDescent="0.2">
      <c r="A2075" s="94">
        <v>9815</v>
      </c>
      <c r="B2075" t="s">
        <v>1660</v>
      </c>
      <c r="C2075" t="s">
        <v>1557</v>
      </c>
      <c r="D2075" t="s">
        <v>33</v>
      </c>
      <c r="G2075"/>
      <c r="M2075" s="94"/>
    </row>
    <row r="2076" spans="1:13" x14ac:dyDescent="0.2">
      <c r="A2076" s="94">
        <v>9821</v>
      </c>
      <c r="B2076" t="s">
        <v>1560</v>
      </c>
      <c r="C2076" t="s">
        <v>1557</v>
      </c>
      <c r="D2076" t="s">
        <v>33</v>
      </c>
      <c r="G2076"/>
      <c r="M2076" s="94"/>
    </row>
    <row r="2077" spans="1:13" x14ac:dyDescent="0.2">
      <c r="A2077" s="94">
        <v>9822</v>
      </c>
      <c r="B2077" t="s">
        <v>1561</v>
      </c>
      <c r="C2077" t="s">
        <v>1557</v>
      </c>
      <c r="D2077" t="s">
        <v>33</v>
      </c>
      <c r="G2077"/>
      <c r="M2077" s="94"/>
    </row>
    <row r="2078" spans="1:13" x14ac:dyDescent="0.2">
      <c r="A2078" s="94">
        <v>9831</v>
      </c>
      <c r="B2078" t="s">
        <v>1562</v>
      </c>
      <c r="C2078" t="s">
        <v>1557</v>
      </c>
      <c r="D2078" t="s">
        <v>33</v>
      </c>
      <c r="G2078"/>
      <c r="M2078" s="94"/>
    </row>
    <row r="2079" spans="1:13" x14ac:dyDescent="0.2">
      <c r="A2079" s="94">
        <v>9832</v>
      </c>
      <c r="B2079" t="s">
        <v>1563</v>
      </c>
      <c r="C2079" t="s">
        <v>1557</v>
      </c>
      <c r="D2079" t="s">
        <v>33</v>
      </c>
      <c r="G2079"/>
      <c r="M2079" s="94"/>
    </row>
    <row r="2080" spans="1:13" x14ac:dyDescent="0.2">
      <c r="A2080" s="94">
        <v>9833</v>
      </c>
      <c r="B2080" t="s">
        <v>1564</v>
      </c>
      <c r="C2080" t="s">
        <v>1557</v>
      </c>
      <c r="D2080" t="s">
        <v>33</v>
      </c>
      <c r="G2080"/>
      <c r="M2080" s="94"/>
    </row>
    <row r="2081" spans="1:13" x14ac:dyDescent="0.2">
      <c r="A2081" s="94">
        <v>9841</v>
      </c>
      <c r="B2081" t="s">
        <v>1565</v>
      </c>
      <c r="C2081" t="s">
        <v>1557</v>
      </c>
      <c r="D2081" t="s">
        <v>33</v>
      </c>
      <c r="G2081"/>
      <c r="M2081" s="94"/>
    </row>
    <row r="2082" spans="1:13" x14ac:dyDescent="0.2">
      <c r="A2082" s="94">
        <v>9842</v>
      </c>
      <c r="B2082" t="s">
        <v>1566</v>
      </c>
      <c r="C2082" t="s">
        <v>1557</v>
      </c>
      <c r="D2082" t="s">
        <v>33</v>
      </c>
      <c r="G2082"/>
      <c r="M2082" s="94"/>
    </row>
    <row r="2083" spans="1:13" x14ac:dyDescent="0.2">
      <c r="A2083" s="94">
        <v>9843</v>
      </c>
      <c r="B2083" t="s">
        <v>1567</v>
      </c>
      <c r="C2083" t="s">
        <v>1557</v>
      </c>
      <c r="D2083" t="s">
        <v>33</v>
      </c>
      <c r="G2083"/>
      <c r="M2083" s="94"/>
    </row>
    <row r="2084" spans="1:13" x14ac:dyDescent="0.2">
      <c r="A2084" s="94">
        <v>9844</v>
      </c>
      <c r="B2084" t="s">
        <v>2056</v>
      </c>
      <c r="C2084" t="s">
        <v>1557</v>
      </c>
      <c r="D2084" t="s">
        <v>33</v>
      </c>
      <c r="G2084"/>
      <c r="M2084" s="94"/>
    </row>
    <row r="2085" spans="1:13" x14ac:dyDescent="0.2">
      <c r="A2085" s="94">
        <v>9852</v>
      </c>
      <c r="B2085" t="s">
        <v>1568</v>
      </c>
      <c r="C2085" t="s">
        <v>1557</v>
      </c>
      <c r="D2085" t="s">
        <v>33</v>
      </c>
      <c r="G2085"/>
      <c r="M2085" s="94"/>
    </row>
    <row r="2086" spans="1:13" x14ac:dyDescent="0.2">
      <c r="A2086" s="94">
        <v>9853</v>
      </c>
      <c r="B2086" t="s">
        <v>2055</v>
      </c>
      <c r="C2086" t="s">
        <v>1557</v>
      </c>
      <c r="D2086" t="s">
        <v>33</v>
      </c>
      <c r="G2086"/>
      <c r="M2086" s="94"/>
    </row>
    <row r="2087" spans="1:13" x14ac:dyDescent="0.2">
      <c r="A2087" s="94">
        <v>9854</v>
      </c>
      <c r="B2087" t="s">
        <v>1569</v>
      </c>
      <c r="C2087" t="s">
        <v>1557</v>
      </c>
      <c r="D2087" t="s">
        <v>33</v>
      </c>
      <c r="G2087"/>
      <c r="M2087" s="94"/>
    </row>
    <row r="2088" spans="1:13" x14ac:dyDescent="0.2">
      <c r="A2088" s="94">
        <v>9861</v>
      </c>
      <c r="B2088" t="s">
        <v>1658</v>
      </c>
      <c r="C2088" t="s">
        <v>1557</v>
      </c>
      <c r="D2088" t="s">
        <v>33</v>
      </c>
      <c r="G2088"/>
      <c r="M2088" s="94"/>
    </row>
    <row r="2089" spans="1:13" x14ac:dyDescent="0.2">
      <c r="A2089" s="94">
        <v>9863</v>
      </c>
      <c r="B2089" t="s">
        <v>1657</v>
      </c>
      <c r="C2089" t="s">
        <v>1557</v>
      </c>
      <c r="D2089" t="s">
        <v>33</v>
      </c>
      <c r="G2089"/>
      <c r="M2089" s="94"/>
    </row>
    <row r="2090" spans="1:13" x14ac:dyDescent="0.2">
      <c r="A2090" s="94">
        <v>9871</v>
      </c>
      <c r="B2090" t="s">
        <v>2058</v>
      </c>
      <c r="C2090" t="s">
        <v>1557</v>
      </c>
      <c r="D2090" t="s">
        <v>33</v>
      </c>
      <c r="G2090"/>
      <c r="M2090" s="94"/>
    </row>
    <row r="2091" spans="1:13" x14ac:dyDescent="0.2">
      <c r="A2091" s="94">
        <v>9872</v>
      </c>
      <c r="B2091" t="s">
        <v>2057</v>
      </c>
      <c r="C2091" t="s">
        <v>1557</v>
      </c>
      <c r="D2091" t="s">
        <v>33</v>
      </c>
      <c r="G2091"/>
      <c r="M2091" s="94"/>
    </row>
    <row r="2092" spans="1:13" x14ac:dyDescent="0.2">
      <c r="A2092" s="94">
        <v>9900</v>
      </c>
      <c r="B2092" t="s">
        <v>1570</v>
      </c>
      <c r="C2092" t="s">
        <v>1570</v>
      </c>
      <c r="D2092" t="s">
        <v>28</v>
      </c>
      <c r="G2092"/>
      <c r="M2092" s="94"/>
    </row>
    <row r="2093" spans="1:13" x14ac:dyDescent="0.2">
      <c r="A2093" s="94">
        <v>9903</v>
      </c>
      <c r="B2093" t="s">
        <v>1571</v>
      </c>
      <c r="C2093" t="s">
        <v>1570</v>
      </c>
      <c r="D2093" t="s">
        <v>28</v>
      </c>
      <c r="G2093"/>
      <c r="M2093" s="94"/>
    </row>
    <row r="2094" spans="1:13" x14ac:dyDescent="0.2">
      <c r="A2094" s="94">
        <v>9904</v>
      </c>
      <c r="B2094" t="s">
        <v>1572</v>
      </c>
      <c r="C2094" t="s">
        <v>1570</v>
      </c>
      <c r="D2094" t="s">
        <v>28</v>
      </c>
      <c r="G2094"/>
      <c r="M2094" s="94"/>
    </row>
    <row r="2095" spans="1:13" x14ac:dyDescent="0.2">
      <c r="A2095" s="94">
        <v>9905</v>
      </c>
      <c r="B2095" t="s">
        <v>1573</v>
      </c>
      <c r="C2095" t="s">
        <v>1570</v>
      </c>
      <c r="D2095" t="s">
        <v>28</v>
      </c>
      <c r="G2095"/>
      <c r="M2095" s="94"/>
    </row>
    <row r="2096" spans="1:13" x14ac:dyDescent="0.2">
      <c r="A2096" s="94">
        <v>9906</v>
      </c>
      <c r="B2096" t="s">
        <v>1574</v>
      </c>
      <c r="C2096" t="s">
        <v>1570</v>
      </c>
      <c r="D2096" t="s">
        <v>28</v>
      </c>
      <c r="G2096"/>
      <c r="M2096" s="94"/>
    </row>
    <row r="2097" spans="1:13" x14ac:dyDescent="0.2">
      <c r="A2097" s="94">
        <v>9907</v>
      </c>
      <c r="B2097" t="s">
        <v>1575</v>
      </c>
      <c r="C2097" t="s">
        <v>1570</v>
      </c>
      <c r="D2097" t="s">
        <v>28</v>
      </c>
      <c r="G2097"/>
      <c r="M2097" s="94"/>
    </row>
    <row r="2098" spans="1:13" x14ac:dyDescent="0.2">
      <c r="A2098" s="94">
        <v>9908</v>
      </c>
      <c r="B2098" t="s">
        <v>1576</v>
      </c>
      <c r="C2098" t="s">
        <v>1570</v>
      </c>
      <c r="D2098" t="s">
        <v>28</v>
      </c>
      <c r="G2098"/>
      <c r="M2098" s="94"/>
    </row>
    <row r="2099" spans="1:13" x14ac:dyDescent="0.2">
      <c r="A2099" s="94">
        <v>9909</v>
      </c>
      <c r="B2099" t="s">
        <v>1577</v>
      </c>
      <c r="C2099" t="s">
        <v>1570</v>
      </c>
      <c r="D2099" t="s">
        <v>28</v>
      </c>
      <c r="G2099"/>
      <c r="M2099" s="94"/>
    </row>
    <row r="2100" spans="1:13" x14ac:dyDescent="0.2">
      <c r="A2100" s="94">
        <v>9911</v>
      </c>
      <c r="B2100" t="s">
        <v>1578</v>
      </c>
      <c r="C2100" t="s">
        <v>1570</v>
      </c>
      <c r="D2100" t="s">
        <v>28</v>
      </c>
      <c r="G2100"/>
      <c r="M2100" s="94"/>
    </row>
    <row r="2101" spans="1:13" x14ac:dyDescent="0.2">
      <c r="A2101" s="94">
        <v>9912</v>
      </c>
      <c r="B2101" t="s">
        <v>1579</v>
      </c>
      <c r="C2101" t="s">
        <v>1570</v>
      </c>
      <c r="D2101" t="s">
        <v>28</v>
      </c>
      <c r="G2101"/>
      <c r="M2101" s="94"/>
    </row>
    <row r="2102" spans="1:13" x14ac:dyDescent="0.2">
      <c r="A2102" s="94">
        <v>9913</v>
      </c>
      <c r="B2102" t="s">
        <v>1580</v>
      </c>
      <c r="C2102" t="s">
        <v>1570</v>
      </c>
      <c r="D2102" t="s">
        <v>28</v>
      </c>
      <c r="G2102"/>
      <c r="M2102" s="94"/>
    </row>
    <row r="2103" spans="1:13" x14ac:dyDescent="0.2">
      <c r="A2103" s="94">
        <v>9918</v>
      </c>
      <c r="B2103" t="s">
        <v>1581</v>
      </c>
      <c r="C2103" t="s">
        <v>1570</v>
      </c>
      <c r="D2103" t="s">
        <v>28</v>
      </c>
      <c r="G2103"/>
      <c r="M2103" s="94"/>
    </row>
    <row r="2104" spans="1:13" x14ac:dyDescent="0.2">
      <c r="A2104" s="94">
        <v>9919</v>
      </c>
      <c r="B2104" t="s">
        <v>1582</v>
      </c>
      <c r="C2104" t="s">
        <v>1570</v>
      </c>
      <c r="D2104" t="s">
        <v>28</v>
      </c>
      <c r="G2104"/>
      <c r="M2104" s="94"/>
    </row>
    <row r="2105" spans="1:13" x14ac:dyDescent="0.2">
      <c r="A2105" s="94">
        <v>9920</v>
      </c>
      <c r="B2105" t="s">
        <v>1583</v>
      </c>
      <c r="C2105" t="s">
        <v>1570</v>
      </c>
      <c r="D2105" t="s">
        <v>28</v>
      </c>
      <c r="G2105"/>
      <c r="M2105" s="94"/>
    </row>
    <row r="2106" spans="1:13" x14ac:dyDescent="0.2">
      <c r="A2106" s="94">
        <v>9931</v>
      </c>
      <c r="B2106" t="s">
        <v>1584</v>
      </c>
      <c r="C2106" t="s">
        <v>1570</v>
      </c>
      <c r="D2106" t="s">
        <v>28</v>
      </c>
      <c r="G2106"/>
      <c r="M2106" s="94"/>
    </row>
    <row r="2107" spans="1:13" x14ac:dyDescent="0.2">
      <c r="A2107" s="94">
        <v>9932</v>
      </c>
      <c r="B2107" t="s">
        <v>1585</v>
      </c>
      <c r="C2107" t="s">
        <v>1570</v>
      </c>
      <c r="D2107" t="s">
        <v>28</v>
      </c>
      <c r="G2107"/>
      <c r="M2107" s="94"/>
    </row>
    <row r="2108" spans="1:13" x14ac:dyDescent="0.2">
      <c r="A2108" s="94">
        <v>9941</v>
      </c>
      <c r="B2108" t="s">
        <v>1586</v>
      </c>
      <c r="C2108" t="s">
        <v>1570</v>
      </c>
      <c r="D2108" t="s">
        <v>28</v>
      </c>
      <c r="G2108"/>
      <c r="M2108" s="94"/>
    </row>
    <row r="2109" spans="1:13" x14ac:dyDescent="0.2">
      <c r="A2109" s="94">
        <v>9942</v>
      </c>
      <c r="B2109" t="s">
        <v>1587</v>
      </c>
      <c r="C2109" t="s">
        <v>1570</v>
      </c>
      <c r="D2109" t="s">
        <v>28</v>
      </c>
      <c r="G2109"/>
      <c r="M2109" s="94"/>
    </row>
    <row r="2110" spans="1:13" x14ac:dyDescent="0.2">
      <c r="A2110" s="94">
        <v>9943</v>
      </c>
      <c r="B2110" t="s">
        <v>1588</v>
      </c>
      <c r="C2110" t="s">
        <v>1570</v>
      </c>
      <c r="D2110" t="s">
        <v>28</v>
      </c>
      <c r="G2110"/>
      <c r="M2110" s="94"/>
    </row>
    <row r="2111" spans="1:13" x14ac:dyDescent="0.2">
      <c r="A2111" s="94">
        <v>9951</v>
      </c>
      <c r="B2111" t="s">
        <v>1589</v>
      </c>
      <c r="C2111" t="s">
        <v>1570</v>
      </c>
      <c r="D2111" t="s">
        <v>28</v>
      </c>
      <c r="G2111"/>
      <c r="M2111" s="94"/>
    </row>
    <row r="2112" spans="1:13" x14ac:dyDescent="0.2">
      <c r="A2112" s="94">
        <v>9952</v>
      </c>
      <c r="B2112" t="s">
        <v>1590</v>
      </c>
      <c r="C2112" t="s">
        <v>1570</v>
      </c>
      <c r="D2112" t="s">
        <v>28</v>
      </c>
      <c r="G2112"/>
      <c r="M2112" s="94"/>
    </row>
    <row r="2113" spans="1:13" x14ac:dyDescent="0.2">
      <c r="A2113" s="94">
        <v>9954</v>
      </c>
      <c r="B2113" t="s">
        <v>1591</v>
      </c>
      <c r="C2113" t="s">
        <v>1570</v>
      </c>
      <c r="D2113" t="s">
        <v>28</v>
      </c>
      <c r="G2113"/>
      <c r="M2113" s="94"/>
    </row>
    <row r="2114" spans="1:13" x14ac:dyDescent="0.2">
      <c r="A2114" s="94">
        <v>9961</v>
      </c>
      <c r="B2114" t="s">
        <v>1592</v>
      </c>
      <c r="C2114" t="s">
        <v>1570</v>
      </c>
      <c r="D2114" t="s">
        <v>28</v>
      </c>
      <c r="G2114"/>
      <c r="M2114" s="94"/>
    </row>
    <row r="2115" spans="1:13" x14ac:dyDescent="0.2">
      <c r="A2115" s="94">
        <v>9962</v>
      </c>
      <c r="B2115" t="s">
        <v>2191</v>
      </c>
      <c r="C2115" t="s">
        <v>1570</v>
      </c>
      <c r="D2115" t="s">
        <v>28</v>
      </c>
      <c r="G2115"/>
      <c r="M2115" s="94"/>
    </row>
    <row r="2116" spans="1:13" x14ac:dyDescent="0.2">
      <c r="A2116" s="94">
        <v>9963</v>
      </c>
      <c r="B2116" t="s">
        <v>2190</v>
      </c>
      <c r="C2116" t="s">
        <v>1570</v>
      </c>
      <c r="D2116" t="s">
        <v>28</v>
      </c>
      <c r="G2116"/>
      <c r="M2116" s="94"/>
    </row>
    <row r="2117" spans="1:13" x14ac:dyDescent="0.2">
      <c r="A2117" s="94">
        <v>9971</v>
      </c>
      <c r="B2117" t="s">
        <v>1593</v>
      </c>
      <c r="C2117" t="s">
        <v>1570</v>
      </c>
      <c r="D2117" t="s">
        <v>28</v>
      </c>
      <c r="G2117"/>
      <c r="M2117" s="94"/>
    </row>
    <row r="2118" spans="1:13" x14ac:dyDescent="0.2">
      <c r="A2118" s="94">
        <v>9972</v>
      </c>
      <c r="B2118" t="s">
        <v>1594</v>
      </c>
      <c r="C2118" t="s">
        <v>1570</v>
      </c>
      <c r="D2118" t="s">
        <v>28</v>
      </c>
      <c r="G2118"/>
      <c r="M2118" s="94"/>
    </row>
    <row r="2119" spans="1:13" x14ac:dyDescent="0.2">
      <c r="A2119" s="94">
        <v>9974</v>
      </c>
      <c r="B2119" t="s">
        <v>1994</v>
      </c>
      <c r="C2119" t="s">
        <v>1570</v>
      </c>
      <c r="D2119" t="s">
        <v>28</v>
      </c>
      <c r="G2119"/>
      <c r="M2119" s="94"/>
    </row>
    <row r="2120" spans="1:13" x14ac:dyDescent="0.2">
      <c r="A2120" s="94">
        <v>9981</v>
      </c>
      <c r="B2120" t="s">
        <v>1993</v>
      </c>
      <c r="C2120" t="s">
        <v>1570</v>
      </c>
      <c r="D2120" t="s">
        <v>28</v>
      </c>
      <c r="G2120"/>
      <c r="M2120" s="94"/>
    </row>
    <row r="2121" spans="1:13" x14ac:dyDescent="0.2">
      <c r="A2121" s="94">
        <v>9990</v>
      </c>
      <c r="B2121" t="s">
        <v>1595</v>
      </c>
      <c r="C2121" t="s">
        <v>1570</v>
      </c>
      <c r="D2121" t="s">
        <v>28</v>
      </c>
      <c r="G2121"/>
      <c r="M2121" s="94"/>
    </row>
    <row r="2122" spans="1:13" x14ac:dyDescent="0.2">
      <c r="A2122" s="94">
        <v>9991</v>
      </c>
      <c r="B2122" t="s">
        <v>1596</v>
      </c>
      <c r="C2122" t="s">
        <v>1570</v>
      </c>
      <c r="D2122" t="s">
        <v>28</v>
      </c>
      <c r="G2122"/>
      <c r="M2122" s="94"/>
    </row>
    <row r="2123" spans="1:13" x14ac:dyDescent="0.2">
      <c r="A2123" s="94">
        <v>9992</v>
      </c>
      <c r="B2123" t="s">
        <v>1597</v>
      </c>
      <c r="C2123" t="s">
        <v>1570</v>
      </c>
      <c r="D2123" t="s">
        <v>28</v>
      </c>
      <c r="G2123"/>
      <c r="M2123" s="94"/>
    </row>
    <row r="2124" spans="1:13" x14ac:dyDescent="0.2">
      <c r="M2124" s="94"/>
    </row>
    <row r="2125" spans="1:13" x14ac:dyDescent="0.2">
      <c r="M2125" s="94"/>
    </row>
    <row r="2126" spans="1:13" x14ac:dyDescent="0.2">
      <c r="M2126" s="94"/>
    </row>
    <row r="2127" spans="1:13" x14ac:dyDescent="0.2">
      <c r="M2127" s="94"/>
    </row>
    <row r="2128" spans="1:13" x14ac:dyDescent="0.2">
      <c r="M2128" s="94"/>
    </row>
    <row r="2129" spans="13:13" x14ac:dyDescent="0.2">
      <c r="M2129" s="94"/>
    </row>
    <row r="2130" spans="13:13" x14ac:dyDescent="0.2">
      <c r="M2130" s="94"/>
    </row>
    <row r="2131" spans="13:13" x14ac:dyDescent="0.2">
      <c r="M2131" s="94"/>
    </row>
    <row r="2132" spans="13:13" x14ac:dyDescent="0.2">
      <c r="M2132" s="94"/>
    </row>
    <row r="2133" spans="13:13" x14ac:dyDescent="0.2">
      <c r="M2133" s="94"/>
    </row>
    <row r="2134" spans="13:13" x14ac:dyDescent="0.2">
      <c r="M2134" s="94"/>
    </row>
    <row r="2135" spans="13:13" x14ac:dyDescent="0.2">
      <c r="M2135" s="94"/>
    </row>
    <row r="2136" spans="13:13" x14ac:dyDescent="0.2">
      <c r="M2136" s="94"/>
    </row>
    <row r="2137" spans="13:13" x14ac:dyDescent="0.2">
      <c r="M2137" s="94"/>
    </row>
    <row r="2138" spans="13:13" x14ac:dyDescent="0.2">
      <c r="M2138" s="94"/>
    </row>
    <row r="2139" spans="13:13" x14ac:dyDescent="0.2">
      <c r="M2139" s="94"/>
    </row>
    <row r="2140" spans="13:13" x14ac:dyDescent="0.2">
      <c r="M2140" s="94"/>
    </row>
    <row r="2141" spans="13:13" x14ac:dyDescent="0.2">
      <c r="M2141" s="94"/>
    </row>
  </sheetData>
  <sheetProtection password="F37D" sheet="1" selectLockedCells="1" selectUnlockedCells="1"/>
  <pageMargins left="0.7" right="0.7" top="0.78740157499999996" bottom="0.78740157499999996" header="0.3" footer="0.3"/>
  <pageSetup paperSize="9" orientation="portrait" verticalDpi="0" r:id="rId1"/>
  <tableParts count="6">
    <tablePart r:id="rId2"/>
    <tablePart r:id="rId3"/>
    <tablePart r:id="rId4"/>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4"/>
  <sheetViews>
    <sheetView topLeftCell="F1" workbookViewId="0">
      <selection activeCell="E18" sqref="E18"/>
    </sheetView>
  </sheetViews>
  <sheetFormatPr baseColWidth="10" defaultRowHeight="12.75" outlineLevelCol="1" x14ac:dyDescent="0.2"/>
  <cols>
    <col min="1" max="1" width="22.42578125" hidden="1" customWidth="1" outlineLevel="1"/>
    <col min="2" max="2" width="17.5703125" hidden="1" customWidth="1" outlineLevel="1"/>
    <col min="3" max="4" width="11.42578125" hidden="1" customWidth="1" outlineLevel="1"/>
    <col min="5" max="5" width="84.7109375" hidden="1" customWidth="1" outlineLevel="1"/>
    <col min="6" max="6" width="11.42578125" collapsed="1"/>
  </cols>
  <sheetData>
    <row r="1" spans="1:8" ht="54" x14ac:dyDescent="0.25">
      <c r="A1" s="117" t="s">
        <v>2260</v>
      </c>
      <c r="E1" s="108" t="s">
        <v>2251</v>
      </c>
      <c r="F1" s="108"/>
      <c r="G1" s="108"/>
      <c r="H1" s="108"/>
    </row>
    <row r="3" spans="1:8" x14ac:dyDescent="0.2">
      <c r="A3" s="107" t="s">
        <v>2248</v>
      </c>
      <c r="B3" t="s">
        <v>2250</v>
      </c>
    </row>
    <row r="4" spans="1:8" x14ac:dyDescent="0.2">
      <c r="A4" s="96" t="s">
        <v>2249</v>
      </c>
      <c r="B4" s="92"/>
    </row>
  </sheetData>
  <sheetProtection password="F37D" sheet="1" selectLockedCells="1" selectUnlockedCells="1"/>
  <pageMargins left="0.7" right="0.7" top="0.78740157499999996" bottom="0.78740157499999996"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Deckblatt</vt:lpstr>
      <vt:lpstr>Angaben zum Förderwerber</vt:lpstr>
      <vt:lpstr>Angaben zum Projektpartner</vt:lpstr>
      <vt:lpstr>Angaben zum Projekt</vt:lpstr>
      <vt:lpstr>Angaben zu den Kursstandorten</vt:lpstr>
      <vt:lpstr>Angaben zu den Kursen</vt:lpstr>
      <vt:lpstr>Angaben zu den Indikatoren</vt:lpstr>
      <vt:lpstr>HT</vt:lpstr>
      <vt:lpstr>BEZ</vt:lpstr>
      <vt:lpstr>'Angaben zu den Indikatoren'!Druckbereich</vt:lpstr>
      <vt:lpstr>'Angaben zu den Kursen'!Druckbereich</vt:lpstr>
      <vt:lpstr>'Angaben zu den Kursstandorten'!Druckbereich</vt:lpstr>
      <vt:lpstr>'Angaben zum Förderwerber'!Druckbereich</vt:lpstr>
      <vt:lpstr>'Angaben zum Projekt'!Druckbereich</vt:lpstr>
      <vt:lpstr>'Angaben zum Projektpartner'!Druckbereich</vt:lpstr>
      <vt:lpstr>Deckblatt!Druckbereich</vt:lpstr>
      <vt:lpstr>'Angaben zu den Indikatoren'!Drucktitel</vt:lpstr>
      <vt:lpstr>'Angaben zu den Kursen'!Drucktitel</vt:lpstr>
      <vt:lpstr>'Angaben zu den Kursstandorten'!Drucktitel</vt:lpstr>
      <vt:lpstr>'Angaben zum Förderwerber'!Drucktitel</vt:lpstr>
      <vt:lpstr>'Angaben zum Projekt'!Drucktitel</vt:lpstr>
      <vt:lpstr>'Angaben zum Projektpartner'!Drucktitel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Kreißl, Martina</dc:creator>
  <cp:lastModifiedBy>Anna Maria BERGER</cp:lastModifiedBy>
  <cp:lastPrinted>2017-06-22T08:13:22Z</cp:lastPrinted>
  <dcterms:created xsi:type="dcterms:W3CDTF">2011-02-06T15:40:59Z</dcterms:created>
  <dcterms:modified xsi:type="dcterms:W3CDTF">2020-07-13T14:59:06Z</dcterms:modified>
</cp:coreProperties>
</file>